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016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FEF\"/>
    </mc:Choice>
  </mc:AlternateContent>
  <bookViews>
    <workbookView xWindow="480" yWindow="1065" windowWidth="11355" windowHeight="7425" tabRatio="913" xr2:uid="{00000000-000D-0000-FFFF-FFFF00000000}"/>
  </bookViews>
  <sheets>
    <sheet name="Sety,hole,boty,lyže,vázání" sheetId="17" r:id="rId1"/>
    <sheet name="Dopl.-hel.,br.,chr.,vaky,tašky" sheetId="19" r:id="rId2"/>
    <sheet name="Závodní oblečení a RUKAVICE" sheetId="31" r:id="rId3"/>
  </sheets>
  <calcPr calcId="171026"/>
</workbook>
</file>

<file path=xl/calcChain.xml><?xml version="1.0" encoding="utf-8"?>
<calcChain xmlns="http://schemas.openxmlformats.org/spreadsheetml/2006/main">
  <c r="H66" i="31" l="1"/>
  <c r="G66" i="31"/>
  <c r="H65" i="31"/>
  <c r="G65" i="31"/>
  <c r="H64" i="31"/>
  <c r="G64" i="31"/>
  <c r="H63" i="31"/>
  <c r="G63" i="31"/>
  <c r="H62" i="31"/>
  <c r="G62" i="31"/>
  <c r="H59" i="31"/>
  <c r="G59" i="31"/>
  <c r="H58" i="31"/>
  <c r="G58" i="31"/>
  <c r="H51" i="31"/>
  <c r="G51" i="31"/>
  <c r="H53" i="31"/>
  <c r="G53" i="31"/>
  <c r="H54" i="31"/>
  <c r="G54" i="31"/>
  <c r="H50" i="31"/>
  <c r="G50" i="31"/>
  <c r="H61" i="31"/>
  <c r="H56" i="31"/>
  <c r="G56" i="31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2" i="17"/>
  <c r="K84" i="17"/>
  <c r="K85" i="17"/>
  <c r="K86" i="17"/>
  <c r="K87" i="17"/>
  <c r="K88" i="17"/>
  <c r="K89" i="17"/>
  <c r="K91" i="17"/>
  <c r="K92" i="17"/>
  <c r="K93" i="17"/>
  <c r="K94" i="17"/>
  <c r="K95" i="17"/>
  <c r="K97" i="17"/>
  <c r="K98" i="17"/>
  <c r="K100" i="17"/>
  <c r="K101" i="17"/>
  <c r="K102" i="17"/>
  <c r="K103" i="17"/>
  <c r="K104" i="17"/>
  <c r="K105" i="17"/>
  <c r="K106" i="17"/>
  <c r="K107" i="17"/>
  <c r="K109" i="17"/>
  <c r="K110" i="17"/>
  <c r="K111" i="17"/>
  <c r="K112" i="17"/>
  <c r="K113" i="17"/>
  <c r="K115" i="17"/>
  <c r="K116" i="17"/>
  <c r="K117" i="17"/>
  <c r="K118" i="17"/>
  <c r="K119" i="17"/>
  <c r="K120" i="17"/>
  <c r="K121" i="17"/>
  <c r="K123" i="17"/>
  <c r="K124" i="17"/>
  <c r="K125" i="17"/>
  <c r="K126" i="17"/>
  <c r="K127" i="17"/>
  <c r="K129" i="17"/>
  <c r="H51" i="19"/>
  <c r="H52" i="19"/>
  <c r="H53" i="19"/>
  <c r="H54" i="19"/>
  <c r="H56" i="19"/>
  <c r="H57" i="19"/>
  <c r="H59" i="19"/>
  <c r="H60" i="19"/>
  <c r="H61" i="19"/>
  <c r="H62" i="19"/>
  <c r="H63" i="19"/>
  <c r="H65" i="19"/>
  <c r="H66" i="19"/>
  <c r="H68" i="19"/>
  <c r="H70" i="19"/>
  <c r="H71" i="19"/>
  <c r="H72" i="19"/>
  <c r="H74" i="19"/>
  <c r="H75" i="19"/>
  <c r="H76" i="19"/>
  <c r="H77" i="19"/>
  <c r="H78" i="19"/>
  <c r="H80" i="19"/>
  <c r="H81" i="19"/>
  <c r="H82" i="19"/>
  <c r="H84" i="19"/>
  <c r="H86" i="19"/>
  <c r="H87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8" i="19"/>
  <c r="F62" i="31"/>
  <c r="F63" i="31"/>
  <c r="F64" i="31"/>
  <c r="F65" i="31"/>
  <c r="F66" i="31"/>
  <c r="F61" i="31"/>
  <c r="F51" i="31"/>
  <c r="F52" i="31"/>
  <c r="F53" i="31"/>
  <c r="F54" i="31"/>
  <c r="F56" i="31"/>
  <c r="F58" i="31"/>
  <c r="F59" i="31"/>
  <c r="F50" i="31"/>
  <c r="F52" i="19"/>
  <c r="F53" i="19"/>
  <c r="F54" i="19"/>
  <c r="F56" i="19"/>
  <c r="F57" i="19"/>
  <c r="F59" i="19"/>
  <c r="F60" i="19"/>
  <c r="F61" i="19"/>
  <c r="F62" i="19"/>
  <c r="F63" i="19"/>
  <c r="F65" i="19"/>
  <c r="F66" i="19"/>
  <c r="F68" i="19"/>
  <c r="F70" i="19"/>
  <c r="F71" i="19"/>
  <c r="F72" i="19"/>
  <c r="F74" i="19"/>
  <c r="F75" i="19"/>
  <c r="F76" i="19"/>
  <c r="F77" i="19"/>
  <c r="F78" i="19"/>
  <c r="F80" i="19"/>
  <c r="F81" i="19"/>
  <c r="F82" i="19"/>
  <c r="F84" i="19"/>
  <c r="F86" i="19"/>
  <c r="F87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51" i="19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2" i="17"/>
  <c r="I84" i="17"/>
  <c r="I85" i="17"/>
  <c r="I86" i="17"/>
  <c r="I87" i="17"/>
  <c r="I88" i="17"/>
  <c r="I89" i="17"/>
  <c r="I91" i="17"/>
  <c r="I92" i="17"/>
  <c r="I93" i="17"/>
  <c r="I94" i="17"/>
  <c r="I95" i="17"/>
  <c r="I97" i="17"/>
  <c r="I98" i="17"/>
  <c r="I100" i="17"/>
  <c r="I101" i="17"/>
  <c r="I102" i="17"/>
  <c r="I103" i="17"/>
  <c r="I104" i="17"/>
  <c r="I105" i="17"/>
  <c r="I106" i="17"/>
  <c r="I107" i="17"/>
  <c r="I109" i="17"/>
  <c r="I110" i="17"/>
  <c r="I111" i="17"/>
  <c r="I112" i="17"/>
  <c r="I113" i="17"/>
  <c r="I115" i="17"/>
  <c r="I116" i="17"/>
  <c r="I117" i="17"/>
  <c r="I118" i="17"/>
  <c r="I119" i="17"/>
  <c r="I120" i="17"/>
  <c r="I121" i="17"/>
  <c r="I123" i="17"/>
  <c r="I124" i="17"/>
  <c r="I125" i="17"/>
  <c r="I126" i="17"/>
  <c r="I127" i="17"/>
  <c r="I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2" i="17"/>
  <c r="H84" i="17"/>
  <c r="H85" i="17"/>
  <c r="H86" i="17"/>
  <c r="H87" i="17"/>
  <c r="H88" i="17"/>
  <c r="H89" i="17"/>
  <c r="H91" i="17"/>
  <c r="H92" i="17"/>
  <c r="H93" i="17"/>
  <c r="H94" i="17"/>
  <c r="H95" i="17"/>
  <c r="H97" i="17"/>
  <c r="H98" i="17"/>
  <c r="H100" i="17"/>
  <c r="H101" i="17"/>
  <c r="H102" i="17"/>
  <c r="H103" i="17"/>
  <c r="H104" i="17"/>
  <c r="H105" i="17"/>
  <c r="H106" i="17"/>
  <c r="H107" i="17"/>
  <c r="H109" i="17"/>
  <c r="H110" i="17"/>
  <c r="H111" i="17"/>
  <c r="H112" i="17"/>
  <c r="H113" i="17"/>
  <c r="H115" i="17"/>
  <c r="H116" i="17"/>
  <c r="H117" i="17"/>
  <c r="H118" i="17"/>
  <c r="H119" i="17"/>
  <c r="H120" i="17"/>
  <c r="H121" i="17"/>
  <c r="H123" i="17"/>
  <c r="H124" i="17"/>
  <c r="H125" i="17"/>
  <c r="H126" i="17"/>
  <c r="H127" i="17"/>
  <c r="H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2" i="17"/>
  <c r="G84" i="17"/>
  <c r="G85" i="17"/>
  <c r="G86" i="17"/>
  <c r="G87" i="17"/>
  <c r="G88" i="17"/>
  <c r="G89" i="17"/>
  <c r="G91" i="17"/>
  <c r="G92" i="17"/>
  <c r="G93" i="17"/>
  <c r="G94" i="17"/>
  <c r="G95" i="17"/>
  <c r="G97" i="17"/>
  <c r="G98" i="17"/>
  <c r="G100" i="17"/>
  <c r="G101" i="17"/>
  <c r="G102" i="17"/>
  <c r="G103" i="17"/>
  <c r="G104" i="17"/>
  <c r="G105" i="17"/>
  <c r="G106" i="17"/>
  <c r="G107" i="17"/>
  <c r="G109" i="17"/>
  <c r="G110" i="17"/>
  <c r="G111" i="17"/>
  <c r="G112" i="17"/>
  <c r="G113" i="17"/>
  <c r="G115" i="17"/>
  <c r="G116" i="17"/>
  <c r="G117" i="17"/>
  <c r="G118" i="17"/>
  <c r="G119" i="17"/>
  <c r="G120" i="17"/>
  <c r="G121" i="17"/>
  <c r="G123" i="17"/>
  <c r="G124" i="17"/>
  <c r="G125" i="17"/>
  <c r="G126" i="17"/>
  <c r="G127" i="17"/>
  <c r="G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2" i="17"/>
  <c r="F84" i="17"/>
  <c r="F85" i="17"/>
  <c r="F86" i="17"/>
  <c r="F87" i="17"/>
  <c r="F88" i="17"/>
  <c r="F89" i="17"/>
  <c r="F91" i="17"/>
  <c r="F92" i="17"/>
  <c r="F93" i="17"/>
  <c r="F94" i="17"/>
  <c r="F95" i="17"/>
  <c r="F97" i="17"/>
  <c r="F98" i="17"/>
  <c r="F100" i="17"/>
  <c r="F101" i="17"/>
  <c r="F102" i="17"/>
  <c r="F103" i="17"/>
  <c r="F104" i="17"/>
  <c r="F105" i="17"/>
  <c r="F106" i="17"/>
  <c r="F107" i="17"/>
  <c r="F109" i="17"/>
  <c r="F110" i="17"/>
  <c r="F111" i="17"/>
  <c r="F112" i="17"/>
  <c r="F113" i="17"/>
  <c r="F115" i="17"/>
  <c r="F116" i="17"/>
  <c r="F117" i="17"/>
  <c r="F118" i="17"/>
  <c r="F119" i="17"/>
  <c r="F120" i="17"/>
  <c r="F121" i="17"/>
  <c r="F123" i="17"/>
  <c r="F124" i="17"/>
  <c r="F125" i="17"/>
  <c r="F126" i="17"/>
  <c r="F127" i="17"/>
  <c r="F50" i="17"/>
  <c r="G57" i="19"/>
  <c r="G56" i="19"/>
  <c r="G54" i="19"/>
  <c r="G53" i="19"/>
  <c r="G52" i="19"/>
  <c r="G51" i="19"/>
  <c r="H52" i="31"/>
  <c r="G52" i="31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6" i="19"/>
  <c r="G87" i="19"/>
  <c r="G84" i="19"/>
  <c r="G82" i="19"/>
  <c r="G81" i="19"/>
  <c r="G80" i="19"/>
  <c r="G77" i="19"/>
  <c r="G75" i="19"/>
  <c r="G76" i="19"/>
  <c r="G78" i="19"/>
  <c r="G74" i="19"/>
  <c r="G71" i="19"/>
  <c r="G72" i="19"/>
  <c r="G70" i="19"/>
  <c r="G68" i="19"/>
  <c r="G66" i="19"/>
  <c r="G65" i="19"/>
  <c r="G60" i="19"/>
  <c r="G61" i="19"/>
  <c r="G62" i="19"/>
  <c r="G59" i="19"/>
  <c r="J127" i="17"/>
  <c r="J126" i="17"/>
  <c r="J125" i="17"/>
  <c r="J124" i="17"/>
  <c r="J123" i="17"/>
  <c r="J117" i="17"/>
  <c r="J116" i="17"/>
  <c r="J118" i="17"/>
  <c r="J119" i="17"/>
  <c r="J120" i="17"/>
  <c r="J121" i="17"/>
  <c r="J115" i="17"/>
  <c r="J113" i="17"/>
  <c r="J112" i="17"/>
  <c r="J111" i="17"/>
  <c r="J110" i="17"/>
  <c r="J109" i="17"/>
  <c r="J101" i="17"/>
  <c r="J102" i="17"/>
  <c r="J103" i="17"/>
  <c r="J104" i="17"/>
  <c r="J105" i="17"/>
  <c r="J106" i="17"/>
  <c r="J107" i="17"/>
  <c r="J100" i="17"/>
  <c r="J98" i="17"/>
  <c r="J97" i="17"/>
  <c r="J95" i="17"/>
  <c r="J94" i="17"/>
  <c r="J93" i="17"/>
  <c r="J92" i="17"/>
  <c r="J91" i="17"/>
  <c r="J89" i="17"/>
  <c r="J85" i="17"/>
  <c r="J86" i="17"/>
  <c r="J87" i="17"/>
  <c r="J88" i="17"/>
  <c r="J84" i="17"/>
  <c r="J82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G63" i="19"/>
  <c r="J50" i="17"/>
  <c r="H69" i="31"/>
  <c r="G61" i="31"/>
</calcChain>
</file>

<file path=xl/sharedStrings.xml><?xml version="1.0" encoding="utf-8"?>
<sst xmlns="http://schemas.openxmlformats.org/spreadsheetml/2006/main" count="895" uniqueCount="485">
  <si>
    <t>Objednávka - ROSSIGNOL SETY LYŽÍ, BOTY, LYŽE A VÁZÁNÍ - ZIMA 17/18</t>
  </si>
  <si>
    <t>Dodavatel :</t>
  </si>
  <si>
    <t>Bretton s.r.o.</t>
  </si>
  <si>
    <t>Bělčická 2841</t>
  </si>
  <si>
    <t>141 00 Praha 4</t>
  </si>
  <si>
    <t>IČ : 45275149</t>
  </si>
  <si>
    <t>DIČ : CZ45275149</t>
  </si>
  <si>
    <t>Obch. zástupce :</t>
  </si>
  <si>
    <t>Odběratel :</t>
  </si>
  <si>
    <t xml:space="preserve">(fakturační adresa) : </t>
  </si>
  <si>
    <t>IČO :</t>
  </si>
  <si>
    <t>DIČ :</t>
  </si>
  <si>
    <t xml:space="preserve">e-mail pro zasílání </t>
  </si>
  <si>
    <t xml:space="preserve">faktury : </t>
  </si>
  <si>
    <t>Dodací adresa :</t>
  </si>
  <si>
    <t>Kontaktní osoba :</t>
  </si>
  <si>
    <t xml:space="preserve">její e-mail : </t>
  </si>
  <si>
    <t>její telefon :</t>
  </si>
  <si>
    <t>Termín dodání :</t>
  </si>
  <si>
    <t>říjen-listopad 2017</t>
  </si>
  <si>
    <t>termín předání objednávky do 20.3. 2017</t>
  </si>
  <si>
    <t>srpen - září 2017</t>
  </si>
  <si>
    <t xml:space="preserve">termín předání objednávky do 1.3. 2017 </t>
  </si>
  <si>
    <t xml:space="preserve">VYMAŽTE TERMÍN DODÁNÍ KTERÝ NECHCETE - V SOULADEM S DATEM OBJEDNÁVKY  !!! </t>
  </si>
  <si>
    <t xml:space="preserve">Objednávka dne : </t>
  </si>
  <si>
    <t xml:space="preserve">Vyhotovil : </t>
  </si>
  <si>
    <t>Podpis :</t>
  </si>
  <si>
    <t>Razítko :</t>
  </si>
  <si>
    <t>Splatnost :</t>
  </si>
  <si>
    <t xml:space="preserve">Dobírka </t>
  </si>
  <si>
    <t>Marže:</t>
  </si>
  <si>
    <t xml:space="preserve">MOC s DPH - 40% </t>
  </si>
  <si>
    <t xml:space="preserve">pro VOC bez umístění </t>
  </si>
  <si>
    <t>Další sleva v %:</t>
  </si>
  <si>
    <t xml:space="preserve"> (za výkonnsot )</t>
  </si>
  <si>
    <t>závodník :</t>
  </si>
  <si>
    <t>kód závodníka :</t>
  </si>
  <si>
    <t>rok narození :</t>
  </si>
  <si>
    <t>Produkt</t>
  </si>
  <si>
    <t>Kód</t>
  </si>
  <si>
    <r>
      <rPr>
        <b/>
        <sz val="10"/>
        <rFont val="Arial"/>
        <family val="2"/>
        <charset val="238"/>
      </rPr>
      <t>Sety lyží -</t>
    </r>
    <r>
      <rPr>
        <b/>
        <sz val="10"/>
        <color indexed="9"/>
        <rFont val="Arial"/>
        <family val="2"/>
        <charset val="238"/>
      </rPr>
      <t xml:space="preserve"> Race</t>
    </r>
  </si>
  <si>
    <t>Ori.</t>
  </si>
  <si>
    <t>Doporučená MOC</t>
  </si>
  <si>
    <t>Cena oddíl bez umístění</t>
  </si>
  <si>
    <t>do 15.místa</t>
  </si>
  <si>
    <t>do 8.místa</t>
  </si>
  <si>
    <t>do 3.místa</t>
  </si>
  <si>
    <t>Celkem MOC</t>
  </si>
  <si>
    <t>Celkem ks</t>
  </si>
  <si>
    <t>08170001</t>
  </si>
  <si>
    <t>RRG04AE</t>
  </si>
  <si>
    <t>Hero Fis SL R21 WC (RAGAE01)+SPX 15 Rockerflex Mondr.ltd(FCFA081)</t>
  </si>
  <si>
    <t>FR</t>
  </si>
  <si>
    <t>08170002</t>
  </si>
  <si>
    <t>RRG01AE</t>
  </si>
  <si>
    <t>Hero Fis SL R21 WC (RAGAE01)+SPX 15 Rockerflex wht icon(FCFA022)</t>
  </si>
  <si>
    <t>08170003</t>
  </si>
  <si>
    <t>RRG02AE</t>
  </si>
  <si>
    <t>Hero Fis SL R21 WC (RAGAE01)+SPX 12 Rockerflex wht icon(FCFA024)</t>
  </si>
  <si>
    <t>08170004</t>
  </si>
  <si>
    <t>RRG03AE</t>
  </si>
  <si>
    <t>Hero Fis SL R21 Racing (RAGAE02)+SPX 12 Rockerflex wht icon(FCFA024)</t>
  </si>
  <si>
    <t>08170005</t>
  </si>
  <si>
    <t>RRG02DL</t>
  </si>
  <si>
    <t>Hero Fis GS Factory R21 WC (RAGDL01)+PX 18 WC Rockerflex Mondr.ltd(FCFA080)</t>
  </si>
  <si>
    <t>08170006</t>
  </si>
  <si>
    <t>RRG01DL</t>
  </si>
  <si>
    <t>Hero Fis GS Factory R21 WC (RAGDL01)+SPX 15 Rockerflex wht icon(FCFA022)</t>
  </si>
  <si>
    <t>08170007</t>
  </si>
  <si>
    <t>RRG08DL</t>
  </si>
  <si>
    <t>Hero Fis GS R21 WC (RAGDL03)+SPX 15 Rockerflex Mondr.ltd(FCFA081)</t>
  </si>
  <si>
    <t>08170008</t>
  </si>
  <si>
    <t>RRG06DL</t>
  </si>
  <si>
    <t>Hero Fis GS R21 WC (RAGDL03)+SPX 15 Rockerflex wht icon(FCFA022)</t>
  </si>
  <si>
    <t>08170009</t>
  </si>
  <si>
    <t>RRG05DL</t>
  </si>
  <si>
    <t>Hero Fis GS R21 WC (RAGDL03)+SPX 12 Rockerflex wht icon(FCFA024)</t>
  </si>
  <si>
    <t>08170010</t>
  </si>
  <si>
    <t>RRG07DL</t>
  </si>
  <si>
    <t>Hero Fis GS R21 WC (RAGDL02)+SPX 15 Rockerflex Mondr.ltd(FCFA081)</t>
  </si>
  <si>
    <t>08170011</t>
  </si>
  <si>
    <t>RRG04DL</t>
  </si>
  <si>
    <t>Hero Fis GS R21 WC (RAGDL02)+SPX 15 Rockerflex wht icon(FCFA022)</t>
  </si>
  <si>
    <t>08170012</t>
  </si>
  <si>
    <t>RRG03DL</t>
  </si>
  <si>
    <t>Hero Fis GS R21 WC (RAGDL02)+SPX 12 Rockerflex wht icon(FCFA024)</t>
  </si>
  <si>
    <t>08170013</t>
  </si>
  <si>
    <t>RRF01DM</t>
  </si>
  <si>
    <t>Hero Fis GS R21 Racing (RAFDM01)+SPX 12 Rockerflex wht icon(FCFA024)</t>
  </si>
  <si>
    <t>08170014</t>
  </si>
  <si>
    <t>RRF06DL</t>
  </si>
  <si>
    <t>Hero Master Factory R Factory (RAFDL03)+SPX 15 Rockerflex Mondr.ltd(FCFA081)</t>
  </si>
  <si>
    <t>08170015</t>
  </si>
  <si>
    <t>RRF01DB</t>
  </si>
  <si>
    <t>Hero Master R21 WC (RAFDB01)+SPX 15 Rockerflex wht icon(FCFA022)</t>
  </si>
  <si>
    <t>08170016</t>
  </si>
  <si>
    <t>RRF02DB</t>
  </si>
  <si>
    <t>Hero Master R21 WC (RAFDB01)+SPX 14 Rockerace wht icon(FCFA023)</t>
  </si>
  <si>
    <t>08170017</t>
  </si>
  <si>
    <t>RRF03DB</t>
  </si>
  <si>
    <t>Hero Master R21 WC (RAFDB01)+SPX 12 Rockerflex wht icon(FCFA024)</t>
  </si>
  <si>
    <t>08170018</t>
  </si>
  <si>
    <t>RRG01DB</t>
  </si>
  <si>
    <t>Hero Master R21 WC (RAFDB01)+SPX 12 Rockerflex Mondr.ltd(FCGA001)</t>
  </si>
  <si>
    <r>
      <rPr>
        <b/>
        <sz val="10"/>
        <rFont val="Arial"/>
        <family val="2"/>
        <charset val="238"/>
      </rPr>
      <t xml:space="preserve">Sety lyží - </t>
    </r>
    <r>
      <rPr>
        <b/>
        <sz val="10"/>
        <color indexed="9"/>
        <rFont val="Arial"/>
        <family val="2"/>
        <charset val="238"/>
      </rPr>
      <t>Junior</t>
    </r>
  </si>
  <si>
    <t>08170090</t>
  </si>
  <si>
    <t>RRG01AF</t>
  </si>
  <si>
    <t>Hero Fis SL Pro R20 Pro (RAGAF01)+SPX 10 B73 Mondr.ltd(FCGA002)</t>
  </si>
  <si>
    <t>08170091</t>
  </si>
  <si>
    <t>RRG04AF</t>
  </si>
  <si>
    <t>Hero Fis SL Pro R20 Pro (RAGAF01)+SPX 10 B73 wht icon(FCFA065)</t>
  </si>
  <si>
    <t>08170092</t>
  </si>
  <si>
    <t>RRG02AF</t>
  </si>
  <si>
    <t>Hero Fis SL Pro R20 Pro (RAGAF01)+NX Jr 10 B73 wht icon(FCFA070)</t>
  </si>
  <si>
    <t>08170093</t>
  </si>
  <si>
    <t>RRG03AF</t>
  </si>
  <si>
    <t>Hero Fis SL Pro R20 Pro (RAGAF01)+NX Jr 7 B73 wht icon(FCFA072)</t>
  </si>
  <si>
    <t>08170094</t>
  </si>
  <si>
    <t>RRF02DM</t>
  </si>
  <si>
    <t>Hero Fis GS Pro R21 Racing (RAFDM02)+SPX 12 Rockerflex wht icon(FCFA024)</t>
  </si>
  <si>
    <t>08170095</t>
  </si>
  <si>
    <t>RRG01DM</t>
  </si>
  <si>
    <t>Hero Fis GS Pro R21 Racing (RAFDM02)+SPX 12 Rockerflex Mondr.ltd(FCGA001)</t>
  </si>
  <si>
    <t>08170096</t>
  </si>
  <si>
    <t>RRG02DM</t>
  </si>
  <si>
    <t>Hero Fis GS Pro R20 Pro (RAFDM03)+SPX 10 B73 Mondr.ltd(FCGA002)</t>
  </si>
  <si>
    <t>08170097</t>
  </si>
  <si>
    <t>RRF03DM</t>
  </si>
  <si>
    <t>Hero Fis GS Pro R20 Pro (RAFDM03)+SPX 10 B73 wht icon(FCFA065)</t>
  </si>
  <si>
    <t>08170098</t>
  </si>
  <si>
    <t>RRF04DM</t>
  </si>
  <si>
    <t>Hero Fis GS Pro R20 Pro (RAFDM03)+NX Jr 10 B73 wht icon(FCFA070)</t>
  </si>
  <si>
    <t>08170099</t>
  </si>
  <si>
    <t>RRF05DM</t>
  </si>
  <si>
    <t>Hero Fis GS Pro R20 Pro (RAFDM03)+NX Jr 7 B73 wht icon(FCFA072)</t>
  </si>
  <si>
    <t>08170100</t>
  </si>
  <si>
    <t>RRF06DM</t>
  </si>
  <si>
    <t>Hero Fis GS Open (RAFDM04)+NX Jr 7 Lifter B73 wht icon(FCFA071)</t>
  </si>
  <si>
    <t>08170101</t>
  </si>
  <si>
    <t>RRF01AV</t>
  </si>
  <si>
    <t>Hero Fis Multi-event Open (RAFAV01)+NX Jr 7 Lifter B73 wht icon(FCFA071)</t>
  </si>
  <si>
    <t>08170102</t>
  </si>
  <si>
    <t>RRF01BB</t>
  </si>
  <si>
    <t>Hero JR Multi-event Kid-X (RAEBB01)+Kid-X 4 B76 bk/wht(FCFK002)</t>
  </si>
  <si>
    <r>
      <rPr>
        <b/>
        <sz val="10"/>
        <rFont val="Arial"/>
        <family val="2"/>
        <charset val="238"/>
      </rPr>
      <t>Sjezd. boty -</t>
    </r>
    <r>
      <rPr>
        <b/>
        <sz val="10"/>
        <color indexed="9"/>
        <rFont val="Arial"/>
        <family val="2"/>
        <charset val="238"/>
      </rPr>
      <t xml:space="preserve"> Race</t>
    </r>
  </si>
  <si>
    <t>08171001</t>
  </si>
  <si>
    <t>RBG9240</t>
  </si>
  <si>
    <t>Hero World Cup ZC white</t>
  </si>
  <si>
    <t>IT</t>
  </si>
  <si>
    <t>08171002</t>
  </si>
  <si>
    <t>RBG9250</t>
  </si>
  <si>
    <t>Hero World Cup ZB white</t>
  </si>
  <si>
    <t>08171003</t>
  </si>
  <si>
    <t>RBG9260</t>
  </si>
  <si>
    <t>Hero World Cup ZA white</t>
  </si>
  <si>
    <t>08171004</t>
  </si>
  <si>
    <t>RBG9270</t>
  </si>
  <si>
    <t>Hero World Cup ZJ+ white</t>
  </si>
  <si>
    <t>08171005</t>
  </si>
  <si>
    <t>RBG1010</t>
  </si>
  <si>
    <t>Hero World Cup 130 white</t>
  </si>
  <si>
    <t>08171006</t>
  </si>
  <si>
    <t>RBG1020</t>
  </si>
  <si>
    <t>Hero World Cup 130 Medium white</t>
  </si>
  <si>
    <r>
      <rPr>
        <b/>
        <sz val="10"/>
        <rFont val="Arial"/>
        <family val="2"/>
        <charset val="238"/>
      </rPr>
      <t>Sjezd. boty -</t>
    </r>
    <r>
      <rPr>
        <b/>
        <sz val="10"/>
        <color indexed="9"/>
        <rFont val="Arial"/>
        <family val="2"/>
        <charset val="238"/>
      </rPr>
      <t xml:space="preserve"> Junior</t>
    </r>
  </si>
  <si>
    <t>08171058</t>
  </si>
  <si>
    <t>RBG9010</t>
  </si>
  <si>
    <t>Hero World Cup 110 SC white</t>
  </si>
  <si>
    <t>08171059</t>
  </si>
  <si>
    <t>RBG9050</t>
  </si>
  <si>
    <t>Hero World Cup 90 SC white</t>
  </si>
  <si>
    <t>08171060</t>
  </si>
  <si>
    <t>RBG9070</t>
  </si>
  <si>
    <t>Hero World Cup 70 SC white</t>
  </si>
  <si>
    <t>08171061</t>
  </si>
  <si>
    <t>RBG3390</t>
  </si>
  <si>
    <t>Alltrack JR 80 blue</t>
  </si>
  <si>
    <t>RO</t>
  </si>
  <si>
    <t>08171062</t>
  </si>
  <si>
    <t>RBG2390</t>
  </si>
  <si>
    <t>Allspeed JR 70 black</t>
  </si>
  <si>
    <t>08171063</t>
  </si>
  <si>
    <t>RBG9090</t>
  </si>
  <si>
    <t>Hero JR 65 white</t>
  </si>
  <si>
    <t>08171064</t>
  </si>
  <si>
    <t>RBG5050</t>
  </si>
  <si>
    <t>Hero J4 white</t>
  </si>
  <si>
    <r>
      <rPr>
        <b/>
        <sz val="10"/>
        <rFont val="Arial"/>
        <family val="2"/>
        <charset val="238"/>
      </rPr>
      <t>Lyže bez vázání -</t>
    </r>
    <r>
      <rPr>
        <b/>
        <sz val="10"/>
        <color indexed="9"/>
        <rFont val="Arial"/>
        <family val="2"/>
        <charset val="238"/>
      </rPr>
      <t xml:space="preserve"> Race </t>
    </r>
  </si>
  <si>
    <t>08170201</t>
  </si>
  <si>
    <t>RAGAE01</t>
  </si>
  <si>
    <t>Hero Fis SL R21 WC</t>
  </si>
  <si>
    <t>ES</t>
  </si>
  <si>
    <t>08170202</t>
  </si>
  <si>
    <t>RAGAE02</t>
  </si>
  <si>
    <t>Hero Fis SL R21 Racing</t>
  </si>
  <si>
    <t>08170203</t>
  </si>
  <si>
    <t>RAGDL01</t>
  </si>
  <si>
    <t>Hero Fis GS Factory R21 WC</t>
  </si>
  <si>
    <t>08170204</t>
  </si>
  <si>
    <t>RAGDL03</t>
  </si>
  <si>
    <t>Hero Fis GS R21 WC</t>
  </si>
  <si>
    <t>08170205</t>
  </si>
  <si>
    <t>RAGDL02</t>
  </si>
  <si>
    <t>08170206</t>
  </si>
  <si>
    <t>RAFDM01</t>
  </si>
  <si>
    <t>Hero Fis GS R21 Racing</t>
  </si>
  <si>
    <t>08170207</t>
  </si>
  <si>
    <t>RAFDL03</t>
  </si>
  <si>
    <t>Hero Master Factory R Factory</t>
  </si>
  <si>
    <t>08170208</t>
  </si>
  <si>
    <t>RAFDB01</t>
  </si>
  <si>
    <t>Hero Master R21 WC</t>
  </si>
  <si>
    <r>
      <rPr>
        <b/>
        <sz val="10"/>
        <rFont val="Arial"/>
        <family val="2"/>
        <charset val="238"/>
      </rPr>
      <t>Lyže bez vázání -</t>
    </r>
    <r>
      <rPr>
        <b/>
        <sz val="10"/>
        <color indexed="9"/>
        <rFont val="Arial"/>
        <family val="2"/>
        <charset val="238"/>
      </rPr>
      <t xml:space="preserve"> Junior</t>
    </r>
  </si>
  <si>
    <t>08170226</t>
  </si>
  <si>
    <t>RAGAF01</t>
  </si>
  <si>
    <t>Hero Fis SL Pro R20 Pro</t>
  </si>
  <si>
    <t>08170227</t>
  </si>
  <si>
    <t>RAFDM02</t>
  </si>
  <si>
    <t>Hero Fis GS Pro R21 Racing</t>
  </si>
  <si>
    <t>08170228</t>
  </si>
  <si>
    <t>RAFDM03</t>
  </si>
  <si>
    <t>Hero Fis GS Pro R20 Pro</t>
  </si>
  <si>
    <t>08170229</t>
  </si>
  <si>
    <t>RAFDM04</t>
  </si>
  <si>
    <t>Hero Fis GS Open</t>
  </si>
  <si>
    <t>08170230</t>
  </si>
  <si>
    <t>RAFAV01</t>
  </si>
  <si>
    <t>Hero Fis Multievent Open</t>
  </si>
  <si>
    <r>
      <rPr>
        <b/>
        <sz val="10"/>
        <rFont val="Arial"/>
        <family val="2"/>
        <charset val="238"/>
      </rPr>
      <t>Vázání samostatné -</t>
    </r>
    <r>
      <rPr>
        <b/>
        <sz val="10"/>
        <color indexed="9"/>
        <rFont val="Arial"/>
        <family val="2"/>
        <charset val="238"/>
      </rPr>
      <t xml:space="preserve"> Race</t>
    </r>
  </si>
  <si>
    <t>0TU</t>
  </si>
  <si>
    <t>02170001</t>
  </si>
  <si>
    <t>FCFA020</t>
  </si>
  <si>
    <t>PX 18 WC Rockerflex w.icon</t>
  </si>
  <si>
    <t>02170002</t>
  </si>
  <si>
    <t>FCFA080</t>
  </si>
  <si>
    <t>PX 18 WC Rockerflex Mondr.ltd</t>
  </si>
  <si>
    <t>02170003</t>
  </si>
  <si>
    <t>FCFA081</t>
  </si>
  <si>
    <t>SPX 15 Rockerflex Mondr.ltd</t>
  </si>
  <si>
    <t>02170004</t>
  </si>
  <si>
    <t>FCFA022</t>
  </si>
  <si>
    <t>SPX 15 Rockerflex white icon</t>
  </si>
  <si>
    <t>02170005</t>
  </si>
  <si>
    <t>FCFA023</t>
  </si>
  <si>
    <t>SPX 14 Rockerace white icon</t>
  </si>
  <si>
    <t>02170006</t>
  </si>
  <si>
    <t>FCFA024</t>
  </si>
  <si>
    <t>SPX 12 Rockerflex white icon</t>
  </si>
  <si>
    <t>02170007</t>
  </si>
  <si>
    <t>FCGA001</t>
  </si>
  <si>
    <t>SPX 12 Rockerflex Mondrian ltd</t>
  </si>
  <si>
    <r>
      <rPr>
        <b/>
        <sz val="10"/>
        <rFont val="Arial"/>
        <family val="2"/>
        <charset val="238"/>
      </rPr>
      <t>Vázání samostatné -</t>
    </r>
    <r>
      <rPr>
        <b/>
        <sz val="10"/>
        <color indexed="9"/>
        <rFont val="Arial"/>
        <family val="2"/>
        <charset val="238"/>
      </rPr>
      <t xml:space="preserve"> Junior</t>
    </r>
  </si>
  <si>
    <t>02170054</t>
  </si>
  <si>
    <t>FCFA065</t>
  </si>
  <si>
    <t>SPX 10 B73 white icon</t>
  </si>
  <si>
    <t>02170055</t>
  </si>
  <si>
    <t>FCGA002</t>
  </si>
  <si>
    <t>SPX 10 B73 Mondrian ltd</t>
  </si>
  <si>
    <t>02170057</t>
  </si>
  <si>
    <t>FCFA070</t>
  </si>
  <si>
    <t>NX JR 10 B73 white icon</t>
  </si>
  <si>
    <t>02170058</t>
  </si>
  <si>
    <t>FCFA071</t>
  </si>
  <si>
    <t>NX JR 7 Lifter B73 white icon</t>
  </si>
  <si>
    <t>02170059</t>
  </si>
  <si>
    <t>FCFA072</t>
  </si>
  <si>
    <t>NX JR 7 B73 white icon</t>
  </si>
  <si>
    <t>Objednávka - ROSSIGNOL DOPLŇKY - helmy, brýle, chrániče, vaky, tašky - ZIMA 17/18</t>
  </si>
  <si>
    <t>termín předání objednávky do 1.3. 2017</t>
  </si>
  <si>
    <t xml:space="preserve">MOC s DPH - 33% </t>
  </si>
  <si>
    <r>
      <rPr>
        <b/>
        <sz val="10"/>
        <rFont val="Arial"/>
        <family val="2"/>
        <charset val="238"/>
      </rPr>
      <t>Hole -</t>
    </r>
    <r>
      <rPr>
        <b/>
        <sz val="10"/>
        <color indexed="9"/>
        <rFont val="Arial"/>
        <family val="2"/>
        <charset val="238"/>
      </rPr>
      <t xml:space="preserve"> Race</t>
    </r>
  </si>
  <si>
    <t>Cena oddíl</t>
  </si>
  <si>
    <t>08172501</t>
  </si>
  <si>
    <t>RDD1000</t>
  </si>
  <si>
    <t>Hero Cak</t>
  </si>
  <si>
    <t>CN</t>
  </si>
  <si>
    <t>08172502</t>
  </si>
  <si>
    <t>RDD1010</t>
  </si>
  <si>
    <t>Hero Carbon</t>
  </si>
  <si>
    <t>08172503</t>
  </si>
  <si>
    <t>RDD1040</t>
  </si>
  <si>
    <t>Hero GS/SG</t>
  </si>
  <si>
    <t>08172504</t>
  </si>
  <si>
    <t>RDD1050</t>
  </si>
  <si>
    <t>Hero SL</t>
  </si>
  <si>
    <r>
      <rPr>
        <b/>
        <sz val="10"/>
        <rFont val="Arial"/>
        <family val="2"/>
        <charset val="238"/>
      </rPr>
      <t xml:space="preserve">Hole - </t>
    </r>
    <r>
      <rPr>
        <b/>
        <sz val="10"/>
        <color indexed="9"/>
        <rFont val="Arial"/>
        <family val="2"/>
        <charset val="238"/>
      </rPr>
      <t>Junior</t>
    </r>
  </si>
  <si>
    <t>070</t>
  </si>
  <si>
    <t>075</t>
  </si>
  <si>
    <t>080</t>
  </si>
  <si>
    <t>085</t>
  </si>
  <si>
    <t>090</t>
  </si>
  <si>
    <t>095</t>
  </si>
  <si>
    <t>08172524</t>
  </si>
  <si>
    <t>RDD6000</t>
  </si>
  <si>
    <t>Hero GS-SG Jr</t>
  </si>
  <si>
    <t>08172525</t>
  </si>
  <si>
    <t>RDD6010</t>
  </si>
  <si>
    <t>Hero SL Jr</t>
  </si>
  <si>
    <r>
      <rPr>
        <b/>
        <sz val="10"/>
        <rFont val="Arial"/>
        <family val="2"/>
        <charset val="238"/>
      </rPr>
      <t>Helmy -</t>
    </r>
    <r>
      <rPr>
        <b/>
        <sz val="10"/>
        <color indexed="9"/>
        <rFont val="Arial"/>
        <family val="2"/>
        <charset val="238"/>
      </rPr>
      <t xml:space="preserve"> Race</t>
    </r>
  </si>
  <si>
    <t>054</t>
  </si>
  <si>
    <t>056</t>
  </si>
  <si>
    <t>058</t>
  </si>
  <si>
    <t>060</t>
  </si>
  <si>
    <t>061</t>
  </si>
  <si>
    <t>062</t>
  </si>
  <si>
    <t>08173001</t>
  </si>
  <si>
    <t>RKGH100</t>
  </si>
  <si>
    <t>Hero Carbon Fiber Fis</t>
  </si>
  <si>
    <t>TW</t>
  </si>
  <si>
    <t>08173002</t>
  </si>
  <si>
    <t>RKFH100</t>
  </si>
  <si>
    <t>Hero 9 blaze/wht Fis (with chinguard)</t>
  </si>
  <si>
    <t>08173003</t>
  </si>
  <si>
    <t>RKFH101</t>
  </si>
  <si>
    <t>Hero 9 W pk/wht Fis (with chinguard)</t>
  </si>
  <si>
    <t>08173004</t>
  </si>
  <si>
    <t>RKFH102</t>
  </si>
  <si>
    <t>Hero 8 SL (with chinguard)</t>
  </si>
  <si>
    <t>08173005</t>
  </si>
  <si>
    <t>RKDH106</t>
  </si>
  <si>
    <t>Hero 7 white</t>
  </si>
  <si>
    <t>08173006</t>
  </si>
  <si>
    <t>RKCCI00</t>
  </si>
  <si>
    <t>Chin Prot SL-Radical</t>
  </si>
  <si>
    <t>08173007</t>
  </si>
  <si>
    <t>RKCCI05</t>
  </si>
  <si>
    <t>Chin Prot DH-Radical</t>
  </si>
  <si>
    <r>
      <rPr>
        <b/>
        <sz val="10"/>
        <rFont val="Arial"/>
        <family val="2"/>
        <charset val="238"/>
      </rPr>
      <t>Helmy -</t>
    </r>
    <r>
      <rPr>
        <b/>
        <sz val="10"/>
        <color indexed="9"/>
        <rFont val="Arial"/>
        <family val="2"/>
        <charset val="238"/>
      </rPr>
      <t xml:space="preserve"> Junior</t>
    </r>
  </si>
  <si>
    <t>08173050</t>
  </si>
  <si>
    <t>RKFH500</t>
  </si>
  <si>
    <t>Hero Jr Fis blaze white</t>
  </si>
  <si>
    <r>
      <rPr>
        <b/>
        <sz val="10"/>
        <rFont val="Arial"/>
        <family val="2"/>
        <charset val="238"/>
      </rPr>
      <t>Brýle -</t>
    </r>
    <r>
      <rPr>
        <b/>
        <sz val="10"/>
        <color indexed="9"/>
        <rFont val="Arial"/>
        <family val="2"/>
        <charset val="238"/>
      </rPr>
      <t xml:space="preserve"> Race</t>
    </r>
  </si>
  <si>
    <t>08173101</t>
  </si>
  <si>
    <t>RKGG100</t>
  </si>
  <si>
    <t>Hero black</t>
  </si>
  <si>
    <t>08173102</t>
  </si>
  <si>
    <t>RKEG100</t>
  </si>
  <si>
    <t>RG5 Hero white sph</t>
  </si>
  <si>
    <t>08173103</t>
  </si>
  <si>
    <t>RKFG100</t>
  </si>
  <si>
    <t>RG5 Hero pink sph</t>
  </si>
  <si>
    <r>
      <rPr>
        <b/>
        <sz val="10"/>
        <rFont val="Arial"/>
        <family val="2"/>
        <charset val="238"/>
      </rPr>
      <t>Chrániče -</t>
    </r>
    <r>
      <rPr>
        <b/>
        <sz val="10"/>
        <color indexed="9"/>
        <rFont val="Arial"/>
        <family val="2"/>
        <charset val="238"/>
      </rPr>
      <t xml:space="preserve"> Race</t>
    </r>
  </si>
  <si>
    <t>08173501</t>
  </si>
  <si>
    <t>RKDP100</t>
  </si>
  <si>
    <t>Leg Protec Sr</t>
  </si>
  <si>
    <t>08173502</t>
  </si>
  <si>
    <t>RKDP101</t>
  </si>
  <si>
    <t>Leg Protec Jr</t>
  </si>
  <si>
    <t>08173503</t>
  </si>
  <si>
    <t>RKDP102</t>
  </si>
  <si>
    <t>Hand Protection D.18</t>
  </si>
  <si>
    <t>08173504</t>
  </si>
  <si>
    <t>RKDP103</t>
  </si>
  <si>
    <t>Hand Protection D.16</t>
  </si>
  <si>
    <t>08173505</t>
  </si>
  <si>
    <t>RKDP104</t>
  </si>
  <si>
    <t>Integral Hand Protection</t>
  </si>
  <si>
    <r>
      <rPr>
        <b/>
        <sz val="10"/>
        <rFont val="Arial"/>
        <family val="2"/>
        <charset val="238"/>
      </rPr>
      <t>Chrániče -</t>
    </r>
    <r>
      <rPr>
        <b/>
        <sz val="10"/>
        <color indexed="9"/>
        <rFont val="Arial"/>
        <family val="2"/>
        <charset val="238"/>
      </rPr>
      <t xml:space="preserve"> All Mountain</t>
    </r>
  </si>
  <si>
    <t>S</t>
  </si>
  <si>
    <t>M</t>
  </si>
  <si>
    <t>L</t>
  </si>
  <si>
    <t>XL</t>
  </si>
  <si>
    <t>08173506</t>
  </si>
  <si>
    <t>RKFP200</t>
  </si>
  <si>
    <t>RPG Vest Sr-Sas Tec</t>
  </si>
  <si>
    <t>08173507</t>
  </si>
  <si>
    <t>RKFP201</t>
  </si>
  <si>
    <t>RPG Strap Sr-Sas Tec</t>
  </si>
  <si>
    <t>08173508</t>
  </si>
  <si>
    <t>RKFP202</t>
  </si>
  <si>
    <t>RPG Shorts</t>
  </si>
  <si>
    <r>
      <rPr>
        <b/>
        <sz val="10"/>
        <rFont val="Arial"/>
        <family val="2"/>
        <charset val="238"/>
      </rPr>
      <t>Chrániče -</t>
    </r>
    <r>
      <rPr>
        <b/>
        <sz val="10"/>
        <color indexed="9"/>
        <rFont val="Arial"/>
        <family val="2"/>
        <charset val="238"/>
      </rPr>
      <t xml:space="preserve"> Women</t>
    </r>
  </si>
  <si>
    <t>08173509</t>
  </si>
  <si>
    <t>RKFP400</t>
  </si>
  <si>
    <t>RPG Vest W-Sas Tec</t>
  </si>
  <si>
    <r>
      <rPr>
        <b/>
        <sz val="10"/>
        <rFont val="Arial"/>
        <family val="2"/>
        <charset val="238"/>
      </rPr>
      <t>Chrániče -</t>
    </r>
    <r>
      <rPr>
        <b/>
        <sz val="10"/>
        <color indexed="9"/>
        <rFont val="Arial"/>
        <family val="2"/>
        <charset val="238"/>
      </rPr>
      <t xml:space="preserve"> Junior</t>
    </r>
  </si>
  <si>
    <t>XS</t>
  </si>
  <si>
    <t>08173510</t>
  </si>
  <si>
    <t>RKFP500</t>
  </si>
  <si>
    <t>RPG Vest Jr-Sas Tec</t>
  </si>
  <si>
    <t>08173511</t>
  </si>
  <si>
    <t>RKFP501</t>
  </si>
  <si>
    <t>RPG Strap Jr-Sas Tec</t>
  </si>
  <si>
    <r>
      <rPr>
        <b/>
        <sz val="10"/>
        <rFont val="Arial"/>
        <family val="2"/>
        <charset val="238"/>
      </rPr>
      <t>Vaky, tašky, batohy a ostatní -</t>
    </r>
    <r>
      <rPr>
        <b/>
        <sz val="10"/>
        <color indexed="9"/>
        <rFont val="Arial"/>
        <family val="2"/>
        <charset val="238"/>
      </rPr>
      <t xml:space="preserve"> Race</t>
    </r>
  </si>
  <si>
    <t>08173601</t>
  </si>
  <si>
    <t>RKDB100</t>
  </si>
  <si>
    <t>Hero Heated Bag</t>
  </si>
  <si>
    <t>08173602</t>
  </si>
  <si>
    <t>RKDB101</t>
  </si>
  <si>
    <t>Hero Athletes Bag</t>
  </si>
  <si>
    <t>08173603</t>
  </si>
  <si>
    <t>RKDB102</t>
  </si>
  <si>
    <t>Hero Starting Bag</t>
  </si>
  <si>
    <t>08173604</t>
  </si>
  <si>
    <t>RKFB100</t>
  </si>
  <si>
    <t>Hero Boot Pack</t>
  </si>
  <si>
    <t>08173605</t>
  </si>
  <si>
    <t>RKDB104</t>
  </si>
  <si>
    <t>Hero Pro Seat</t>
  </si>
  <si>
    <t>08173606</t>
  </si>
  <si>
    <t>RKDB105</t>
  </si>
  <si>
    <t>Hero Boot Pro</t>
  </si>
  <si>
    <t>08173607</t>
  </si>
  <si>
    <t>RKGB100</t>
  </si>
  <si>
    <t>Hero Junior Ski Bag 170 cm</t>
  </si>
  <si>
    <t>08173608</t>
  </si>
  <si>
    <t>RKGB101</t>
  </si>
  <si>
    <t>Hero Ski Bag 2/3P Adj 190/220</t>
  </si>
  <si>
    <t>08173609</t>
  </si>
  <si>
    <t>RKDB107</t>
  </si>
  <si>
    <t>Hero Ski Wheeled 2/3P 210</t>
  </si>
  <si>
    <t>08173610</t>
  </si>
  <si>
    <t>RKDB108</t>
  </si>
  <si>
    <t>Hero Ski Bag 4P 230</t>
  </si>
  <si>
    <t>08173611</t>
  </si>
  <si>
    <t>RKDB109</t>
  </si>
  <si>
    <t>Hero Dual Boot Bag</t>
  </si>
  <si>
    <t>08173612</t>
  </si>
  <si>
    <t>RKDB110</t>
  </si>
  <si>
    <t>Hero Cabin Bag</t>
  </si>
  <si>
    <t>08173613</t>
  </si>
  <si>
    <t>RKDB111</t>
  </si>
  <si>
    <t>Hero Explorer</t>
  </si>
  <si>
    <t>08173614</t>
  </si>
  <si>
    <t>RKGB102</t>
  </si>
  <si>
    <t>Hero Tarpaulin Boot Pack</t>
  </si>
  <si>
    <t>08173615</t>
  </si>
  <si>
    <t>RKGB103</t>
  </si>
  <si>
    <t>Hero Tarpaulin Explorer</t>
  </si>
  <si>
    <t>08173616</t>
  </si>
  <si>
    <t>RKGB104</t>
  </si>
  <si>
    <t>Hero Tarpaulin Duffle 50L</t>
  </si>
  <si>
    <t>08173617</t>
  </si>
  <si>
    <t>RKCB103</t>
  </si>
  <si>
    <t>L2 Straps</t>
  </si>
  <si>
    <t>08173618</t>
  </si>
  <si>
    <t>RKCB104</t>
  </si>
  <si>
    <t>L2 Gaiter</t>
  </si>
  <si>
    <t>Objednávka - ROSSIGNOL ZÁVODNÍ OBLEČENÍ - ZIMA 17/18</t>
  </si>
  <si>
    <t>termín předání objednávky do 12.2. 2017</t>
  </si>
  <si>
    <t>MOC s DPH - 30%</t>
  </si>
  <si>
    <t>RACE</t>
  </si>
  <si>
    <t>XXL</t>
  </si>
  <si>
    <t>08173750</t>
  </si>
  <si>
    <t>RLCS001</t>
  </si>
  <si>
    <t>Longshell black</t>
  </si>
  <si>
    <t>08173751</t>
  </si>
  <si>
    <t>RLDS01A</t>
  </si>
  <si>
    <t>Giant Suit Adult</t>
  </si>
  <si>
    <t>08173752</t>
  </si>
  <si>
    <t>RLDS02A</t>
  </si>
  <si>
    <t>Slalom Short Adult</t>
  </si>
  <si>
    <t>08173753</t>
  </si>
  <si>
    <t>RLDS03A</t>
  </si>
  <si>
    <t>Slalom Jacket Adult</t>
  </si>
  <si>
    <t>08173754</t>
  </si>
  <si>
    <t>RLDS07A</t>
  </si>
  <si>
    <t>Longshell red</t>
  </si>
  <si>
    <t>08173755</t>
  </si>
  <si>
    <t>RLDS01J</t>
  </si>
  <si>
    <t>Giant Suit Junior</t>
  </si>
  <si>
    <t>XXS</t>
  </si>
  <si>
    <t>08173756</t>
  </si>
  <si>
    <t>RLDS02J</t>
  </si>
  <si>
    <t>Slalom Short Junior</t>
  </si>
  <si>
    <t>08173757</t>
  </si>
  <si>
    <t>RLDS03J</t>
  </si>
  <si>
    <t>Slalom Jacket Junior</t>
  </si>
  <si>
    <t>GLOVES</t>
  </si>
  <si>
    <t>Číslo barvy</t>
  </si>
  <si>
    <t>08177497</t>
  </si>
  <si>
    <t>RLGMG06</t>
  </si>
  <si>
    <t>WC PRO RACE LTH IMPR G</t>
  </si>
  <si>
    <t>200</t>
  </si>
  <si>
    <t>08177498</t>
  </si>
  <si>
    <t>304</t>
  </si>
  <si>
    <t>08177499</t>
  </si>
  <si>
    <t>RLGMG07</t>
  </si>
  <si>
    <t>WC PRO RACE LTH IMPR M</t>
  </si>
  <si>
    <t>08177500</t>
  </si>
  <si>
    <t>RLGMG08</t>
  </si>
  <si>
    <t>WC EXPERT IMPR</t>
  </si>
  <si>
    <t>08177501</t>
  </si>
  <si>
    <t>08177502</t>
  </si>
  <si>
    <t>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</si>
</sst>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10"/>
      <name val="Arial"/>
      <family val="2"/>
    </font>
    <font>
      <b/>
      <sz val="9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 CE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4"/>
      <color rgb="FFFF0000"/>
      <name val="Arial"/>
      <family val="2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0" fillId="0" borderId="1" xfId="0" applyBorder="1" applyProtection="1"/>
    <xf numFmtId="0" fontId="4" fillId="0" borderId="0" xfId="0" applyFont="1" applyBorder="1" applyAlignment="1" applyProtection="1">
      <alignment horizontal="left"/>
    </xf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13" fillId="0" borderId="0" xfId="0" applyFont="1" applyProtection="1"/>
    <xf numFmtId="0" fontId="14" fillId="0" borderId="0" xfId="0" applyFont="1" applyProtection="1"/>
    <xf numFmtId="0" fontId="10" fillId="0" borderId="0" xfId="0" applyFont="1" applyProtection="1"/>
    <xf numFmtId="0" fontId="15" fillId="0" borderId="0" xfId="0" applyFont="1" applyProtection="1"/>
    <xf numFmtId="0" fontId="2" fillId="0" borderId="0" xfId="0" applyFont="1" applyProtection="1"/>
    <xf numFmtId="0" fontId="6" fillId="0" borderId="0" xfId="0" applyFont="1" applyProtection="1"/>
    <xf numFmtId="3" fontId="0" fillId="0" borderId="1" xfId="0" applyNumberFormat="1" applyBorder="1" applyProtection="1"/>
    <xf numFmtId="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Fill="1" applyBorder="1" applyProtection="1"/>
    <xf numFmtId="49" fontId="8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center" vertical="center"/>
    </xf>
    <xf numFmtId="0" fontId="7" fillId="0" borderId="0" xfId="1" quotePrefix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2" fillId="0" borderId="0" xfId="0" applyFont="1"/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0" fillId="0" borderId="0" xfId="0" applyFill="1"/>
    <xf numFmtId="0" fontId="0" fillId="0" borderId="2" xfId="0" applyNumberForma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18" fillId="0" borderId="0" xfId="0" applyFont="1" applyProtection="1"/>
    <xf numFmtId="0" fontId="18" fillId="0" borderId="0" xfId="0" applyFont="1"/>
    <xf numFmtId="0" fontId="0" fillId="0" borderId="0" xfId="0" applyBorder="1" applyProtection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49" fontId="0" fillId="0" borderId="1" xfId="1" applyNumberFormat="1" applyFont="1" applyBorder="1"/>
    <xf numFmtId="49" fontId="2" fillId="0" borderId="1" xfId="1" applyNumberFormat="1" applyFont="1" applyBorder="1"/>
    <xf numFmtId="49" fontId="2" fillId="0" borderId="1" xfId="2" applyNumberFormat="1" applyFont="1" applyBorder="1"/>
    <xf numFmtId="0" fontId="6" fillId="0" borderId="0" xfId="0" applyFont="1" applyBorder="1" applyAlignment="1" applyProtection="1">
      <alignment horizontal="center"/>
    </xf>
    <xf numFmtId="49" fontId="2" fillId="0" borderId="0" xfId="2" applyNumberFormat="1" applyFont="1" applyBorder="1"/>
    <xf numFmtId="0" fontId="0" fillId="5" borderId="1" xfId="0" applyNumberFormat="1" applyFill="1" applyBorder="1" applyAlignment="1" applyProtection="1">
      <alignment horizontal="center"/>
    </xf>
    <xf numFmtId="49" fontId="0" fillId="0" borderId="1" xfId="2" applyNumberFormat="1" applyFont="1" applyBorder="1"/>
    <xf numFmtId="0" fontId="27" fillId="6" borderId="1" xfId="1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/>
    </xf>
    <xf numFmtId="49" fontId="29" fillId="6" borderId="1" xfId="0" applyNumberFormat="1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1" applyNumberFormat="1" applyFont="1" applyFill="1" applyBorder="1" applyAlignment="1" applyProtection="1">
      <alignment horizontal="center" vertical="center" wrapText="1"/>
    </xf>
    <xf numFmtId="49" fontId="27" fillId="6" borderId="1" xfId="0" applyNumberFormat="1" applyFont="1" applyFill="1" applyBorder="1" applyAlignment="1" applyProtection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</xf>
    <xf numFmtId="0" fontId="29" fillId="6" borderId="1" xfId="0" applyNumberFormat="1" applyFont="1" applyFill="1" applyBorder="1" applyAlignment="1" applyProtection="1">
      <alignment horizontal="center" vertical="center" wrapText="1"/>
    </xf>
    <xf numFmtId="0" fontId="29" fillId="6" borderId="1" xfId="0" quotePrefix="1" applyNumberFormat="1" applyFont="1" applyFill="1" applyBorder="1" applyAlignment="1" applyProtection="1">
      <alignment horizontal="center" vertical="center"/>
    </xf>
    <xf numFmtId="0" fontId="29" fillId="6" borderId="1" xfId="0" applyNumberFormat="1" applyFont="1" applyFill="1" applyBorder="1" applyAlignment="1" applyProtection="1">
      <alignment horizontal="center" vertical="center"/>
    </xf>
    <xf numFmtId="49" fontId="29" fillId="6" borderId="3" xfId="0" applyNumberFormat="1" applyFont="1" applyFill="1" applyBorder="1" applyAlignment="1" applyProtection="1">
      <alignment horizontal="center" vertical="center" wrapText="1"/>
    </xf>
    <xf numFmtId="0" fontId="29" fillId="6" borderId="3" xfId="0" applyNumberFormat="1" applyFont="1" applyFill="1" applyBorder="1" applyAlignment="1" applyProtection="1">
      <alignment horizontal="center" vertical="center"/>
    </xf>
    <xf numFmtId="49" fontId="29" fillId="6" borderId="1" xfId="0" applyNumberFormat="1" applyFont="1" applyFill="1" applyBorder="1" applyAlignment="1" applyProtection="1">
      <alignment horizontal="center" vertical="center"/>
    </xf>
    <xf numFmtId="49" fontId="29" fillId="6" borderId="1" xfId="1" applyNumberFormat="1" applyFont="1" applyFill="1" applyBorder="1" applyAlignment="1" applyProtection="1">
      <alignment horizontal="center" vertical="center"/>
    </xf>
    <xf numFmtId="0" fontId="29" fillId="6" borderId="1" xfId="1" quotePrefix="1" applyNumberFormat="1" applyFont="1" applyFill="1" applyBorder="1" applyAlignment="1" applyProtection="1">
      <alignment horizontal="center" vertical="center" wrapText="1"/>
    </xf>
    <xf numFmtId="0" fontId="29" fillId="6" borderId="3" xfId="0" applyNumberFormat="1" applyFont="1" applyFill="1" applyBorder="1" applyAlignment="1" applyProtection="1">
      <alignment horizontal="center" vertical="center" wrapText="1"/>
    </xf>
    <xf numFmtId="3" fontId="30" fillId="0" borderId="1" xfId="0" applyNumberFormat="1" applyFont="1" applyBorder="1" applyProtection="1"/>
    <xf numFmtId="0" fontId="29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9" fontId="7" fillId="0" borderId="0" xfId="0" applyNumberFormat="1" applyFont="1" applyProtection="1">
      <protection locked="0"/>
    </xf>
    <xf numFmtId="0" fontId="19" fillId="4" borderId="1" xfId="0" applyFont="1" applyFill="1" applyBorder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Protection="1"/>
    <xf numFmtId="49" fontId="9" fillId="0" borderId="0" xfId="0" applyNumberFormat="1" applyFont="1" applyProtection="1"/>
    <xf numFmtId="0" fontId="2" fillId="4" borderId="1" xfId="0" applyFont="1" applyFill="1" applyBorder="1" applyProtection="1">
      <protection locked="0"/>
    </xf>
    <xf numFmtId="0" fontId="22" fillId="0" borderId="0" xfId="0" applyFont="1" applyProtection="1"/>
    <xf numFmtId="49" fontId="7" fillId="0" borderId="0" xfId="0" applyNumberFormat="1" applyFont="1" applyAlignment="1" applyProtection="1"/>
    <xf numFmtId="49" fontId="7" fillId="4" borderId="1" xfId="0" applyNumberFormat="1" applyFont="1" applyFill="1" applyBorder="1" applyAlignment="1" applyProtection="1">
      <protection locked="0"/>
    </xf>
    <xf numFmtId="49" fontId="9" fillId="0" borderId="0" xfId="0" applyNumberFormat="1" applyFont="1" applyAlignment="1" applyProtection="1"/>
    <xf numFmtId="49" fontId="9" fillId="4" borderId="1" xfId="0" applyNumberFormat="1" applyFont="1" applyFill="1" applyBorder="1" applyAlignment="1" applyProtection="1">
      <protection locked="0"/>
    </xf>
    <xf numFmtId="49" fontId="9" fillId="0" borderId="0" xfId="0" applyNumberFormat="1" applyFont="1" applyAlignment="1" applyProtection="1">
      <alignment horizontal="center"/>
    </xf>
    <xf numFmtId="49" fontId="9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18" fillId="4" borderId="1" xfId="0" applyFont="1" applyFill="1" applyBorder="1" applyProtection="1">
      <protection locked="0"/>
    </xf>
    <xf numFmtId="49" fontId="7" fillId="0" borderId="0" xfId="0" applyNumberFormat="1" applyFont="1" applyProtection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7" fillId="0" borderId="1" xfId="0" applyNumberFormat="1" applyFon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49" fontId="3" fillId="0" borderId="0" xfId="0" applyNumberFormat="1" applyFont="1" applyProtection="1"/>
    <xf numFmtId="49" fontId="2" fillId="0" borderId="0" xfId="0" applyNumberFormat="1" applyFont="1" applyAlignment="1" applyProtection="1">
      <alignment horizontal="center"/>
      <protection locked="0"/>
    </xf>
    <xf numFmtId="49" fontId="22" fillId="0" borderId="0" xfId="0" applyNumberFormat="1" applyFont="1" applyProtection="1"/>
    <xf numFmtId="49" fontId="2" fillId="4" borderId="1" xfId="0" applyNumberFormat="1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/>
    </xf>
    <xf numFmtId="0" fontId="26" fillId="0" borderId="0" xfId="0" applyFont="1" applyProtection="1"/>
    <xf numFmtId="49" fontId="24" fillId="3" borderId="1" xfId="4" applyNumberFormat="1" applyFont="1" applyFill="1" applyBorder="1" applyAlignment="1" applyProtection="1">
      <alignment horizontal="center" vertical="center" wrapText="1"/>
    </xf>
    <xf numFmtId="1" fontId="24" fillId="3" borderId="1" xfId="0" applyNumberFormat="1" applyFont="1" applyFill="1" applyBorder="1" applyAlignment="1" applyProtection="1">
      <alignment horizontal="center" vertical="center" wrapText="1"/>
    </xf>
    <xf numFmtId="1" fontId="24" fillId="3" borderId="1" xfId="0" applyNumberFormat="1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</xf>
    <xf numFmtId="0" fontId="27" fillId="6" borderId="1" xfId="0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</xf>
    <xf numFmtId="49" fontId="24" fillId="3" borderId="1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Border="1" applyProtection="1"/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3" fontId="2" fillId="0" borderId="1" xfId="0" applyNumberFormat="1" applyFont="1" applyBorder="1" applyProtection="1"/>
    <xf numFmtId="0" fontId="2" fillId="0" borderId="2" xfId="0" applyNumberFormat="1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</cellXfs>
  <cellStyles count="5">
    <cellStyle name="0,0_x000a__x000a_NA_x000a__x000a_" xfId="1" xr:uid="{00000000-0005-0000-0000-000000000000}"/>
    <cellStyle name="0,0_x000a__x000a_NA_x000a__x000a_ 2" xfId="2" xr:uid="{00000000-0005-0000-0000-000001000000}"/>
    <cellStyle name="Normální" xfId="0" builtinId="0"/>
    <cellStyle name="Normální 2" xfId="3" xr:uid="{00000000-0005-0000-0000-000003000000}"/>
    <cellStyle name="normální_Lis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6</xdr:row>
      <xdr:rowOff>19050</xdr:rowOff>
    </xdr:from>
    <xdr:to>
      <xdr:col>10</xdr:col>
      <xdr:colOff>38100</xdr:colOff>
      <xdr:row>11</xdr:row>
      <xdr:rowOff>85725</xdr:rowOff>
    </xdr:to>
    <xdr:pic>
      <xdr:nvPicPr>
        <xdr:cNvPr id="33566" name="Picture 578">
          <a:extLst>
            <a:ext uri="{FF2B5EF4-FFF2-40B4-BE49-F238E27FC236}">
              <a16:creationId xmlns:a16="http://schemas.microsoft.com/office/drawing/2014/main" id="{65BA40F0-8708-4393-A542-AAFA885B4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057275"/>
          <a:ext cx="2514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6</xdr:row>
      <xdr:rowOff>9525</xdr:rowOff>
    </xdr:from>
    <xdr:to>
      <xdr:col>14</xdr:col>
      <xdr:colOff>104775</xdr:colOff>
      <xdr:row>11</xdr:row>
      <xdr:rowOff>123825</xdr:rowOff>
    </xdr:to>
    <xdr:pic>
      <xdr:nvPicPr>
        <xdr:cNvPr id="36527" name="Picture 578">
          <a:extLst>
            <a:ext uri="{FF2B5EF4-FFF2-40B4-BE49-F238E27FC236}">
              <a16:creationId xmlns:a16="http://schemas.microsoft.com/office/drawing/2014/main" id="{28CEEA0E-6178-405A-9D1A-3C08BCC9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000125"/>
          <a:ext cx="25050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6</xdr:row>
      <xdr:rowOff>47625</xdr:rowOff>
    </xdr:from>
    <xdr:to>
      <xdr:col>13</xdr:col>
      <xdr:colOff>57150</xdr:colOff>
      <xdr:row>12</xdr:row>
      <xdr:rowOff>0</xdr:rowOff>
    </xdr:to>
    <xdr:pic>
      <xdr:nvPicPr>
        <xdr:cNvPr id="43128" name="Picture 578">
          <a:extLst>
            <a:ext uri="{FF2B5EF4-FFF2-40B4-BE49-F238E27FC236}">
              <a16:creationId xmlns:a16="http://schemas.microsoft.com/office/drawing/2014/main" id="{813A128B-FE15-4D4A-A3C2-EE9512B8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038225"/>
          <a:ext cx="2495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0"/>
  <sheetViews>
    <sheetView tabSelected="1" topLeftCell="A22" zoomScale="83" zoomScaleNormal="83" workbookViewId="0" xr3:uid="{AEA406A1-0E4B-5B11-9CD5-51D6E497D94C}">
      <selection activeCell="B9" sqref="B9"/>
    </sheetView>
  </sheetViews>
  <sheetFormatPr defaultRowHeight="12.75"/>
  <cols>
    <col min="1" max="1" width="17" style="3" customWidth="1"/>
    <col min="2" max="2" width="17.42578125" style="3" customWidth="1"/>
    <col min="3" max="3" width="73.28515625" style="3" customWidth="1"/>
    <col min="4" max="4" width="4.140625" style="27" customWidth="1"/>
    <col min="5" max="5" width="13.140625" style="3" customWidth="1"/>
    <col min="6" max="6" width="15.140625" style="3" customWidth="1"/>
    <col min="7" max="9" width="13.140625" style="3" customWidth="1"/>
    <col min="10" max="10" width="11.42578125" style="3" customWidth="1"/>
    <col min="11" max="11" width="9.140625" style="3"/>
    <col min="12" max="12" width="5" style="3" customWidth="1"/>
    <col min="13" max="26" width="5.140625" style="3" customWidth="1"/>
    <col min="27" max="27" width="5" style="3" customWidth="1"/>
    <col min="28" max="33" width="5.140625" style="3" customWidth="1"/>
    <col min="34" max="35" width="5.140625" customWidth="1"/>
  </cols>
  <sheetData>
    <row r="1" spans="1:33" s="45" customFormat="1" ht="18">
      <c r="A1" s="58" t="s">
        <v>0</v>
      </c>
      <c r="B1" s="2"/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>
      <c r="A2" s="4"/>
      <c r="B2" s="4"/>
      <c r="C2" s="4"/>
      <c r="D2" s="24"/>
    </row>
    <row r="3" spans="1:33">
      <c r="A3" s="5" t="s">
        <v>1</v>
      </c>
      <c r="B3" s="6" t="s">
        <v>2</v>
      </c>
      <c r="C3" s="7"/>
      <c r="D3" s="25"/>
    </row>
    <row r="4" spans="1:33">
      <c r="A4" s="8"/>
      <c r="B4" s="6" t="s">
        <v>3</v>
      </c>
      <c r="C4" s="7"/>
      <c r="D4" s="25"/>
    </row>
    <row r="5" spans="1:33">
      <c r="A5" s="8"/>
      <c r="B5" s="6" t="s">
        <v>4</v>
      </c>
      <c r="C5" s="7"/>
      <c r="D5" s="25"/>
    </row>
    <row r="6" spans="1:33">
      <c r="A6" s="8"/>
      <c r="B6" s="6" t="s">
        <v>5</v>
      </c>
      <c r="C6" s="7"/>
      <c r="D6" s="25"/>
    </row>
    <row r="7" spans="1:33">
      <c r="A7" s="8"/>
      <c r="B7" s="6" t="s">
        <v>6</v>
      </c>
      <c r="C7" s="7"/>
      <c r="D7" s="25"/>
    </row>
    <row r="8" spans="1:33">
      <c r="A8" s="8"/>
      <c r="B8" s="6"/>
      <c r="C8" s="7"/>
      <c r="D8" s="25"/>
    </row>
    <row r="9" spans="1:33" s="81" customFormat="1">
      <c r="A9" s="76" t="s">
        <v>7</v>
      </c>
      <c r="B9" s="77"/>
      <c r="C9" s="78"/>
      <c r="D9" s="79"/>
      <c r="E9" s="80"/>
      <c r="F9" s="80"/>
      <c r="G9" s="80"/>
      <c r="H9" s="80"/>
      <c r="I9" s="80"/>
      <c r="J9" s="80"/>
      <c r="K9" s="80"/>
      <c r="L9" s="80"/>
      <c r="M9" s="7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 spans="1:33" s="81" customFormat="1">
      <c r="A10" s="82"/>
      <c r="B10" s="83"/>
      <c r="C10" s="84"/>
      <c r="D10" s="79"/>
      <c r="E10" s="80"/>
      <c r="F10" s="80"/>
      <c r="G10" s="80"/>
      <c r="H10" s="80"/>
      <c r="I10" s="80"/>
      <c r="J10" s="80"/>
      <c r="K10" s="80"/>
      <c r="L10" s="80"/>
      <c r="M10" s="7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3" s="81" customFormat="1">
      <c r="A11" s="85" t="s">
        <v>8</v>
      </c>
      <c r="B11" s="86"/>
      <c r="C11" s="87"/>
      <c r="D11" s="79"/>
      <c r="E11" s="80"/>
      <c r="F11" s="80"/>
      <c r="G11" s="80"/>
      <c r="H11" s="80"/>
      <c r="I11" s="80"/>
      <c r="J11" s="80"/>
      <c r="K11" s="80"/>
      <c r="L11" s="80"/>
      <c r="M11" s="79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3" s="81" customFormat="1">
      <c r="A12" s="85" t="s">
        <v>9</v>
      </c>
      <c r="B12" s="88"/>
      <c r="C12" s="89"/>
      <c r="D12" s="79"/>
      <c r="E12" s="80"/>
      <c r="F12" s="80"/>
      <c r="G12" s="80"/>
      <c r="H12" s="80"/>
      <c r="I12" s="80"/>
      <c r="J12" s="80"/>
      <c r="K12" s="80"/>
      <c r="L12" s="80"/>
      <c r="M12" s="79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3" s="81" customFormat="1">
      <c r="A13" s="85" t="s">
        <v>10</v>
      </c>
      <c r="B13" s="83"/>
      <c r="C13" s="84"/>
      <c r="D13" s="79"/>
      <c r="E13" s="80"/>
      <c r="F13" s="80"/>
      <c r="G13" s="80"/>
      <c r="H13" s="80"/>
      <c r="I13" s="80"/>
      <c r="J13" s="80"/>
      <c r="K13" s="80"/>
      <c r="L13" s="80"/>
      <c r="M13" s="7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3" s="81" customFormat="1">
      <c r="A14" s="85" t="s">
        <v>11</v>
      </c>
      <c r="B14" s="83"/>
      <c r="C14" s="84"/>
      <c r="D14" s="79"/>
      <c r="E14" s="80"/>
      <c r="F14" s="80"/>
      <c r="G14" s="80"/>
      <c r="H14" s="80"/>
      <c r="I14" s="80"/>
      <c r="J14" s="80"/>
      <c r="K14" s="80"/>
      <c r="L14" s="80"/>
      <c r="M14" s="79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3" s="81" customFormat="1">
      <c r="A15" s="82"/>
      <c r="B15" s="83"/>
      <c r="C15" s="84"/>
      <c r="D15" s="79"/>
      <c r="E15" s="80"/>
      <c r="F15" s="80"/>
      <c r="G15" s="80"/>
      <c r="H15" s="80"/>
      <c r="I15" s="80"/>
      <c r="J15" s="80"/>
      <c r="K15" s="80"/>
      <c r="L15" s="80"/>
      <c r="M15" s="79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3" s="81" customFormat="1">
      <c r="A16" s="85" t="s">
        <v>12</v>
      </c>
      <c r="B16" s="83"/>
      <c r="C16" s="84"/>
      <c r="D16" s="79"/>
      <c r="E16" s="80"/>
      <c r="F16" s="80"/>
      <c r="G16" s="80"/>
      <c r="H16" s="80"/>
      <c r="I16" s="80"/>
      <c r="J16" s="80"/>
      <c r="K16" s="80"/>
      <c r="L16" s="80"/>
      <c r="M16" s="79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s="81" customFormat="1">
      <c r="A17" s="85" t="s">
        <v>13</v>
      </c>
      <c r="B17" s="83"/>
      <c r="C17" s="84"/>
      <c r="D17" s="79"/>
      <c r="E17" s="80"/>
      <c r="F17" s="80"/>
      <c r="G17" s="80"/>
      <c r="H17" s="80"/>
      <c r="I17" s="80"/>
      <c r="J17" s="80"/>
      <c r="K17" s="80"/>
      <c r="L17" s="80"/>
      <c r="M17" s="7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s="81" customFormat="1">
      <c r="A18" s="82"/>
      <c r="B18" s="83"/>
      <c r="C18" s="84"/>
      <c r="D18" s="79"/>
      <c r="E18" s="80"/>
      <c r="F18" s="80"/>
      <c r="G18" s="80"/>
      <c r="H18" s="80"/>
      <c r="I18" s="80"/>
      <c r="J18" s="80"/>
      <c r="K18" s="80"/>
      <c r="L18" s="80"/>
      <c r="M18" s="79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s="81" customFormat="1">
      <c r="A19" s="85" t="s">
        <v>14</v>
      </c>
      <c r="B19" s="88"/>
      <c r="C19" s="89"/>
      <c r="D19" s="79"/>
      <c r="E19" s="80"/>
      <c r="F19" s="80"/>
      <c r="G19" s="80"/>
      <c r="H19" s="80"/>
      <c r="I19" s="80"/>
      <c r="J19" s="80"/>
      <c r="K19" s="80"/>
      <c r="L19" s="80"/>
      <c r="M19" s="7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s="81" customFormat="1">
      <c r="A20" s="82"/>
      <c r="B20" s="88"/>
      <c r="C20" s="89"/>
      <c r="D20" s="79"/>
      <c r="E20" s="80"/>
      <c r="F20" s="80"/>
      <c r="G20" s="80"/>
      <c r="H20" s="80"/>
      <c r="I20" s="80"/>
      <c r="J20" s="80"/>
      <c r="K20" s="80"/>
      <c r="L20" s="80"/>
      <c r="M20" s="79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s="81" customFormat="1">
      <c r="A21" s="82"/>
      <c r="B21" s="90"/>
      <c r="C21" s="91"/>
      <c r="D21" s="79"/>
      <c r="E21" s="80"/>
      <c r="F21" s="80"/>
      <c r="G21" s="80"/>
      <c r="H21" s="80"/>
      <c r="I21" s="80"/>
      <c r="J21" s="80"/>
      <c r="K21" s="80"/>
      <c r="L21" s="80"/>
      <c r="M21" s="79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s="81" customFormat="1">
      <c r="A22" s="82"/>
      <c r="B22" s="90"/>
      <c r="C22" s="91"/>
      <c r="D22" s="79"/>
      <c r="E22" s="80"/>
      <c r="F22" s="80"/>
      <c r="G22" s="80"/>
      <c r="H22" s="80"/>
      <c r="I22" s="80"/>
      <c r="J22" s="80"/>
      <c r="K22" s="80"/>
      <c r="L22" s="80"/>
      <c r="M22" s="79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s="81" customFormat="1">
      <c r="A23" s="85" t="s">
        <v>15</v>
      </c>
      <c r="B23" s="83"/>
      <c r="C23" s="84"/>
      <c r="D23" s="79"/>
      <c r="E23" s="80"/>
      <c r="F23" s="80"/>
      <c r="G23" s="80"/>
      <c r="H23" s="80"/>
      <c r="I23" s="80"/>
      <c r="J23" s="80"/>
      <c r="K23" s="80"/>
      <c r="L23" s="80"/>
      <c r="M23" s="79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s="81" customFormat="1">
      <c r="A24" s="85" t="s">
        <v>16</v>
      </c>
      <c r="B24" s="83"/>
      <c r="C24" s="84"/>
      <c r="D24" s="79"/>
      <c r="E24" s="80"/>
      <c r="F24" s="80"/>
      <c r="G24" s="80"/>
      <c r="H24" s="80"/>
      <c r="I24" s="80"/>
      <c r="J24" s="80"/>
      <c r="K24" s="80"/>
      <c r="L24" s="80"/>
      <c r="M24" s="79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s="81" customFormat="1">
      <c r="A25" s="85" t="s">
        <v>17</v>
      </c>
      <c r="B25" s="83"/>
      <c r="C25" s="84"/>
      <c r="D25" s="79"/>
      <c r="E25" s="80"/>
      <c r="F25" s="80"/>
      <c r="G25" s="80"/>
      <c r="H25" s="80"/>
      <c r="I25" s="80"/>
      <c r="J25" s="80"/>
      <c r="K25" s="80"/>
      <c r="L25" s="80"/>
      <c r="M25" s="79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s="81" customFormat="1">
      <c r="A26" s="82"/>
      <c r="B26" s="83"/>
      <c r="C26" s="84"/>
      <c r="D26" s="79"/>
      <c r="E26" s="80"/>
      <c r="F26" s="80"/>
      <c r="G26" s="80"/>
      <c r="H26" s="80"/>
      <c r="I26" s="80"/>
      <c r="J26" s="80"/>
      <c r="K26" s="80"/>
      <c r="L26" s="80"/>
      <c r="M26" s="79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s="81" customFormat="1" ht="25.5">
      <c r="A27" s="92" t="s">
        <v>18</v>
      </c>
      <c r="B27" s="93" t="s">
        <v>19</v>
      </c>
      <c r="C27" s="94" t="s">
        <v>20</v>
      </c>
      <c r="D27" s="79"/>
      <c r="E27" s="80"/>
      <c r="F27" s="80"/>
      <c r="G27" s="80"/>
      <c r="H27" s="80"/>
      <c r="I27" s="80"/>
      <c r="J27" s="80"/>
      <c r="K27" s="80"/>
      <c r="L27" s="80"/>
      <c r="M27" s="7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s="81" customFormat="1">
      <c r="A28" s="92"/>
      <c r="B28" s="95" t="s">
        <v>21</v>
      </c>
      <c r="C28" s="94" t="s">
        <v>22</v>
      </c>
      <c r="D28" s="79"/>
      <c r="E28" s="80"/>
      <c r="F28" s="80"/>
      <c r="G28" s="80"/>
      <c r="H28" s="80"/>
      <c r="I28" s="80"/>
      <c r="J28" s="80"/>
      <c r="K28" s="80"/>
      <c r="L28" s="80"/>
      <c r="M28" s="7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s="81" customFormat="1">
      <c r="A29" s="82"/>
      <c r="B29" s="9"/>
      <c r="C29" s="96" t="s">
        <v>23</v>
      </c>
      <c r="D29" s="79"/>
      <c r="E29" s="80"/>
      <c r="F29" s="80"/>
      <c r="G29" s="80"/>
      <c r="H29" s="80"/>
      <c r="I29" s="80"/>
      <c r="J29" s="80"/>
      <c r="K29" s="80"/>
      <c r="L29" s="80"/>
      <c r="M29" s="79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s="81" customFormat="1">
      <c r="A30" s="85" t="s">
        <v>24</v>
      </c>
      <c r="B30" s="97"/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7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s="81" customFormat="1">
      <c r="A31" s="85"/>
      <c r="B31" s="83"/>
      <c r="C31" s="98"/>
      <c r="D31" s="79"/>
      <c r="E31" s="80"/>
      <c r="F31" s="80"/>
      <c r="G31" s="80"/>
      <c r="H31" s="80"/>
      <c r="I31" s="80"/>
      <c r="J31" s="80"/>
      <c r="K31" s="80"/>
      <c r="L31" s="80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s="81" customFormat="1">
      <c r="A32" s="85" t="s">
        <v>25</v>
      </c>
      <c r="B32" s="83"/>
      <c r="C32" s="98"/>
      <c r="D32" s="79"/>
      <c r="E32" s="80"/>
      <c r="F32" s="80"/>
      <c r="G32" s="80"/>
      <c r="H32" s="80"/>
      <c r="I32" s="80"/>
      <c r="J32" s="80"/>
      <c r="K32" s="80"/>
      <c r="L32" s="80"/>
      <c r="M32" s="79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1:30" s="81" customFormat="1">
      <c r="A33" s="85"/>
      <c r="B33" s="97"/>
      <c r="C33" s="98"/>
      <c r="D33" s="79"/>
      <c r="E33" s="80"/>
      <c r="F33" s="80"/>
      <c r="G33" s="80"/>
      <c r="H33" s="80"/>
      <c r="I33" s="80"/>
      <c r="J33" s="80"/>
      <c r="K33" s="80"/>
      <c r="L33" s="80"/>
      <c r="M33" s="79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s="81" customFormat="1">
      <c r="A34" s="85" t="s">
        <v>26</v>
      </c>
      <c r="B34" s="97"/>
      <c r="C34" s="98"/>
      <c r="D34" s="79"/>
      <c r="E34" s="80"/>
      <c r="F34" s="80"/>
      <c r="G34" s="80"/>
      <c r="H34" s="80"/>
      <c r="I34" s="80"/>
      <c r="J34" s="80"/>
      <c r="K34" s="80"/>
      <c r="L34" s="80"/>
      <c r="M34" s="79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s="81" customFormat="1">
      <c r="A35" s="85"/>
      <c r="B35" s="83"/>
      <c r="C35" s="98"/>
      <c r="D35" s="79"/>
      <c r="E35" s="80"/>
      <c r="F35" s="80"/>
      <c r="G35" s="80"/>
      <c r="H35" s="80"/>
      <c r="I35" s="80"/>
      <c r="J35" s="80"/>
      <c r="K35" s="80"/>
      <c r="L35" s="80"/>
      <c r="M35" s="7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1:30" s="81" customFormat="1">
      <c r="A36" s="85" t="s">
        <v>27</v>
      </c>
      <c r="B36" s="97"/>
      <c r="C36" s="98"/>
      <c r="D36" s="79"/>
      <c r="E36" s="80"/>
      <c r="F36" s="80"/>
      <c r="G36" s="80"/>
      <c r="H36" s="80"/>
      <c r="I36" s="80"/>
      <c r="J36" s="80"/>
      <c r="K36" s="80"/>
      <c r="L36" s="80"/>
      <c r="M36" s="79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s="81" customFormat="1">
      <c r="A37" s="76"/>
      <c r="B37" s="97"/>
      <c r="C37" s="99"/>
      <c r="D37" s="79"/>
      <c r="E37" s="80"/>
      <c r="F37" s="80"/>
      <c r="G37" s="80"/>
      <c r="H37" s="80"/>
      <c r="I37" s="80"/>
      <c r="J37" s="80"/>
      <c r="K37" s="80"/>
      <c r="L37" s="80"/>
      <c r="M37" s="79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1:30" s="81" customFormat="1">
      <c r="A38" s="85" t="s">
        <v>28</v>
      </c>
      <c r="B38" s="100" t="s">
        <v>29</v>
      </c>
      <c r="C38" s="101"/>
      <c r="D38" s="79"/>
      <c r="E38" s="80"/>
      <c r="F38" s="80"/>
      <c r="G38" s="80"/>
      <c r="H38" s="80"/>
      <c r="I38" s="80"/>
      <c r="J38" s="80"/>
      <c r="K38" s="80"/>
      <c r="L38" s="80"/>
      <c r="M38" s="79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1:30" s="81" customFormat="1">
      <c r="A39" s="102"/>
      <c r="B39" s="97"/>
      <c r="C39" s="103"/>
      <c r="D39" s="79"/>
      <c r="E39" s="80"/>
      <c r="F39" s="80"/>
      <c r="G39" s="80"/>
      <c r="H39" s="80"/>
      <c r="I39" s="80"/>
      <c r="J39" s="80"/>
      <c r="K39" s="80"/>
      <c r="L39" s="80"/>
      <c r="M39" s="79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s="81" customFormat="1">
      <c r="A40" s="102" t="s">
        <v>30</v>
      </c>
      <c r="B40" s="97" t="s">
        <v>31</v>
      </c>
      <c r="C40" s="101"/>
      <c r="D40" s="79"/>
      <c r="E40" s="80"/>
      <c r="F40" s="80"/>
      <c r="G40" s="80"/>
      <c r="H40" s="80"/>
      <c r="I40" s="80"/>
      <c r="J40" s="80"/>
      <c r="K40" s="80"/>
      <c r="L40" s="80"/>
      <c r="M40" s="79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s="81" customFormat="1">
      <c r="A41" s="102"/>
      <c r="B41" s="97" t="s">
        <v>32</v>
      </c>
      <c r="C41" s="101"/>
      <c r="D41" s="79"/>
      <c r="E41" s="80"/>
      <c r="F41" s="80"/>
      <c r="G41" s="80"/>
      <c r="H41" s="80"/>
      <c r="I41" s="80"/>
      <c r="J41" s="80"/>
      <c r="K41" s="80"/>
      <c r="L41" s="80"/>
      <c r="M41" s="79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s="81" customFormat="1">
      <c r="A42" s="104" t="s">
        <v>33</v>
      </c>
      <c r="B42" s="97"/>
      <c r="C42" s="105"/>
      <c r="D42" s="79"/>
      <c r="E42" s="80"/>
      <c r="F42" s="80"/>
      <c r="G42" s="80"/>
      <c r="H42" s="80"/>
      <c r="I42" s="80"/>
      <c r="J42" s="80"/>
      <c r="K42" s="80"/>
      <c r="L42" s="80"/>
      <c r="M42" s="79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s="81" customFormat="1">
      <c r="A43" s="9" t="s">
        <v>34</v>
      </c>
      <c r="B43" s="97"/>
      <c r="C43" s="98"/>
      <c r="D43" s="79"/>
      <c r="E43" s="80"/>
      <c r="F43" s="80"/>
      <c r="G43" s="80"/>
      <c r="H43" s="80"/>
      <c r="I43" s="80"/>
      <c r="J43" s="80"/>
      <c r="K43" s="80"/>
      <c r="L43" s="80"/>
      <c r="M43" s="79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1:30" s="81" customFormat="1">
      <c r="A44" s="9"/>
      <c r="B44" s="97"/>
      <c r="C44" s="98"/>
      <c r="D44" s="79"/>
      <c r="E44" s="80"/>
      <c r="F44" s="80"/>
      <c r="G44" s="80"/>
      <c r="H44" s="80"/>
      <c r="I44" s="80"/>
      <c r="J44" s="80"/>
      <c r="K44" s="80"/>
      <c r="L44" s="80"/>
      <c r="M44" s="79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1:30" s="81" customFormat="1">
      <c r="A45" s="85" t="s">
        <v>35</v>
      </c>
      <c r="B45" s="86"/>
      <c r="C45" s="87"/>
      <c r="D45" s="79"/>
      <c r="E45" s="80"/>
      <c r="F45" s="80"/>
      <c r="G45" s="80"/>
      <c r="H45" s="80"/>
      <c r="I45" s="80"/>
      <c r="J45" s="80"/>
      <c r="K45" s="80"/>
      <c r="L45" s="80"/>
      <c r="M45" s="79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s="81" customFormat="1">
      <c r="A46" s="85" t="s">
        <v>36</v>
      </c>
      <c r="B46" s="97"/>
      <c r="C46" s="84"/>
      <c r="D46" s="79"/>
      <c r="E46" s="80"/>
      <c r="F46" s="80"/>
      <c r="G46" s="80"/>
      <c r="H46" s="80"/>
      <c r="I46" s="80"/>
      <c r="J46" s="80"/>
      <c r="K46" s="80"/>
      <c r="L46" s="80"/>
      <c r="M46" s="79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1:30" s="81" customFormat="1">
      <c r="A47" s="85" t="s">
        <v>37</v>
      </c>
      <c r="B47" s="97"/>
      <c r="C47" s="84"/>
      <c r="D47" s="79"/>
      <c r="E47" s="80"/>
      <c r="F47" s="80"/>
      <c r="G47" s="80"/>
      <c r="H47" s="80"/>
      <c r="I47" s="80"/>
      <c r="J47" s="80"/>
      <c r="K47" s="80"/>
      <c r="L47" s="80"/>
      <c r="M47" s="79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1:30" s="81" customFormat="1">
      <c r="A48" s="85"/>
      <c r="B48" s="97"/>
      <c r="C48" s="84"/>
      <c r="D48" s="79"/>
      <c r="E48" s="80"/>
      <c r="F48" s="80"/>
      <c r="G48" s="80"/>
      <c r="H48" s="80"/>
      <c r="I48" s="80"/>
      <c r="J48" s="80"/>
      <c r="K48" s="80"/>
      <c r="L48" s="80"/>
      <c r="M48" s="79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1:34" ht="25.5">
      <c r="A49" s="59" t="s">
        <v>38</v>
      </c>
      <c r="B49" s="59" t="s">
        <v>39</v>
      </c>
      <c r="C49" s="59" t="s">
        <v>40</v>
      </c>
      <c r="D49" s="62" t="s">
        <v>41</v>
      </c>
      <c r="E49" s="63" t="s">
        <v>42</v>
      </c>
      <c r="F49" s="63" t="s">
        <v>43</v>
      </c>
      <c r="G49" s="63" t="s">
        <v>44</v>
      </c>
      <c r="H49" s="63" t="s">
        <v>45</v>
      </c>
      <c r="I49" s="63" t="s">
        <v>46</v>
      </c>
      <c r="J49" s="63" t="s">
        <v>47</v>
      </c>
      <c r="K49" s="63" t="s">
        <v>48</v>
      </c>
      <c r="L49" s="57">
        <v>150</v>
      </c>
      <c r="M49" s="57">
        <v>157</v>
      </c>
      <c r="N49" s="57">
        <v>165</v>
      </c>
      <c r="O49" s="57">
        <v>170</v>
      </c>
      <c r="P49" s="57">
        <v>175</v>
      </c>
      <c r="Q49" s="57">
        <v>180</v>
      </c>
      <c r="R49" s="57">
        <v>182</v>
      </c>
      <c r="S49" s="57">
        <v>185</v>
      </c>
      <c r="T49" s="57">
        <v>188</v>
      </c>
      <c r="U49" s="57">
        <v>189</v>
      </c>
      <c r="V49" s="57">
        <v>193</v>
      </c>
      <c r="W49" s="57"/>
      <c r="X49" s="57"/>
      <c r="Y49" s="57"/>
      <c r="Z49" s="57"/>
      <c r="AA49" s="14"/>
      <c r="AB49" s="36"/>
      <c r="AC49" s="23"/>
      <c r="AD49" s="14"/>
      <c r="AE49" s="14"/>
      <c r="AF49" s="14"/>
      <c r="AG49" s="14"/>
      <c r="AH49" s="32"/>
    </row>
    <row r="50" spans="1:34">
      <c r="A50" s="50" t="s">
        <v>49</v>
      </c>
      <c r="B50" s="49" t="s">
        <v>50</v>
      </c>
      <c r="C50" s="1" t="s">
        <v>51</v>
      </c>
      <c r="D50" s="127" t="s">
        <v>52</v>
      </c>
      <c r="E50" s="11">
        <v>26990</v>
      </c>
      <c r="F50" s="11">
        <f>E50*0.6</f>
        <v>16194</v>
      </c>
      <c r="G50" s="11">
        <f>E50*0.55</f>
        <v>14844.500000000002</v>
      </c>
      <c r="H50" s="11">
        <f>E50*0.5</f>
        <v>13495</v>
      </c>
      <c r="I50" s="11">
        <f>E50*0.35</f>
        <v>9446.5</v>
      </c>
      <c r="J50" s="12">
        <f t="shared" ref="J50:J67" si="0">SUM(E50*K50)</f>
        <v>0</v>
      </c>
      <c r="K50" s="13">
        <f t="shared" ref="K50:K67" si="1">SUM(L50:Z50)</f>
        <v>0</v>
      </c>
      <c r="L50" s="15"/>
      <c r="M50" s="28"/>
      <c r="N50" s="28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34">
      <c r="A51" s="50" t="s">
        <v>53</v>
      </c>
      <c r="B51" s="49" t="s">
        <v>54</v>
      </c>
      <c r="C51" s="1" t="s">
        <v>55</v>
      </c>
      <c r="D51" s="127" t="s">
        <v>52</v>
      </c>
      <c r="E51" s="11">
        <v>25990</v>
      </c>
      <c r="F51" s="11">
        <f t="shared" ref="F51:F113" si="2">E51*0.6</f>
        <v>15594</v>
      </c>
      <c r="G51" s="11">
        <f t="shared" ref="G51:G113" si="3">E51*0.55</f>
        <v>14294.500000000002</v>
      </c>
      <c r="H51" s="11">
        <f t="shared" ref="H51:H113" si="4">E51*0.5</f>
        <v>12995</v>
      </c>
      <c r="I51" s="11">
        <f t="shared" ref="I51:I113" si="5">E51*0.35</f>
        <v>9096.5</v>
      </c>
      <c r="J51" s="12">
        <f t="shared" si="0"/>
        <v>0</v>
      </c>
      <c r="K51" s="13">
        <f t="shared" si="1"/>
        <v>0</v>
      </c>
      <c r="L51" s="15"/>
      <c r="M51" s="28"/>
      <c r="N51" s="28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34">
      <c r="A52" s="50" t="s">
        <v>56</v>
      </c>
      <c r="B52" s="49" t="s">
        <v>57</v>
      </c>
      <c r="C52" s="1" t="s">
        <v>58</v>
      </c>
      <c r="D52" s="127" t="s">
        <v>52</v>
      </c>
      <c r="E52" s="11">
        <v>23990</v>
      </c>
      <c r="F52" s="11">
        <f t="shared" si="2"/>
        <v>14394</v>
      </c>
      <c r="G52" s="11">
        <f t="shared" si="3"/>
        <v>13194.500000000002</v>
      </c>
      <c r="H52" s="11">
        <f t="shared" si="4"/>
        <v>11995</v>
      </c>
      <c r="I52" s="11">
        <f t="shared" si="5"/>
        <v>8396.5</v>
      </c>
      <c r="J52" s="12">
        <f t="shared" si="0"/>
        <v>0</v>
      </c>
      <c r="K52" s="13">
        <f t="shared" si="1"/>
        <v>0</v>
      </c>
      <c r="L52" s="15"/>
      <c r="M52" s="28"/>
      <c r="N52" s="28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34">
      <c r="A53" s="50" t="s">
        <v>59</v>
      </c>
      <c r="B53" s="49" t="s">
        <v>60</v>
      </c>
      <c r="C53" s="1" t="s">
        <v>61</v>
      </c>
      <c r="D53" s="127" t="s">
        <v>52</v>
      </c>
      <c r="E53" s="11">
        <v>21990</v>
      </c>
      <c r="F53" s="11">
        <f t="shared" si="2"/>
        <v>13194</v>
      </c>
      <c r="G53" s="11">
        <f t="shared" si="3"/>
        <v>12094.500000000002</v>
      </c>
      <c r="H53" s="11">
        <f t="shared" si="4"/>
        <v>10995</v>
      </c>
      <c r="I53" s="11">
        <f t="shared" si="5"/>
        <v>7696.4999999999991</v>
      </c>
      <c r="J53" s="12">
        <f t="shared" si="0"/>
        <v>0</v>
      </c>
      <c r="K53" s="13">
        <f t="shared" si="1"/>
        <v>0</v>
      </c>
      <c r="L53" s="28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34">
      <c r="A54" s="50" t="s">
        <v>62</v>
      </c>
      <c r="B54" s="49" t="s">
        <v>63</v>
      </c>
      <c r="C54" s="1" t="s">
        <v>64</v>
      </c>
      <c r="D54" s="127" t="s">
        <v>52</v>
      </c>
      <c r="E54" s="11">
        <v>21990</v>
      </c>
      <c r="F54" s="11">
        <f t="shared" si="2"/>
        <v>13194</v>
      </c>
      <c r="G54" s="11">
        <f t="shared" si="3"/>
        <v>12094.500000000002</v>
      </c>
      <c r="H54" s="11">
        <f t="shared" si="4"/>
        <v>10995</v>
      </c>
      <c r="I54" s="11">
        <f t="shared" si="5"/>
        <v>7696.4999999999991</v>
      </c>
      <c r="J54" s="12">
        <f t="shared" si="0"/>
        <v>0</v>
      </c>
      <c r="K54" s="13">
        <f t="shared" si="1"/>
        <v>0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28"/>
      <c r="W54" s="15"/>
      <c r="X54" s="15"/>
      <c r="Y54" s="15"/>
      <c r="Z54" s="15"/>
    </row>
    <row r="55" spans="1:34">
      <c r="A55" s="50" t="s">
        <v>65</v>
      </c>
      <c r="B55" s="49" t="s">
        <v>66</v>
      </c>
      <c r="C55" s="1" t="s">
        <v>67</v>
      </c>
      <c r="D55" s="127" t="s">
        <v>52</v>
      </c>
      <c r="E55" s="11">
        <v>26990</v>
      </c>
      <c r="F55" s="11">
        <f t="shared" si="2"/>
        <v>16194</v>
      </c>
      <c r="G55" s="11">
        <f t="shared" si="3"/>
        <v>14844.500000000002</v>
      </c>
      <c r="H55" s="11">
        <f t="shared" si="4"/>
        <v>13495</v>
      </c>
      <c r="I55" s="11">
        <f t="shared" si="5"/>
        <v>9446.5</v>
      </c>
      <c r="J55" s="12">
        <f t="shared" si="0"/>
        <v>0</v>
      </c>
      <c r="K55" s="13">
        <f t="shared" si="1"/>
        <v>0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28"/>
      <c r="W55" s="15"/>
      <c r="X55" s="15"/>
      <c r="Y55" s="15"/>
      <c r="Z55" s="15"/>
    </row>
    <row r="56" spans="1:34">
      <c r="A56" s="50" t="s">
        <v>68</v>
      </c>
      <c r="B56" s="49" t="s">
        <v>69</v>
      </c>
      <c r="C56" s="1" t="s">
        <v>70</v>
      </c>
      <c r="D56" s="127" t="s">
        <v>52</v>
      </c>
      <c r="E56" s="11">
        <v>26990</v>
      </c>
      <c r="F56" s="11">
        <f t="shared" si="2"/>
        <v>16194</v>
      </c>
      <c r="G56" s="11">
        <f t="shared" si="3"/>
        <v>14844.500000000002</v>
      </c>
      <c r="H56" s="11">
        <f t="shared" si="4"/>
        <v>13495</v>
      </c>
      <c r="I56" s="11">
        <f t="shared" si="5"/>
        <v>9446.5</v>
      </c>
      <c r="J56" s="12">
        <f t="shared" si="0"/>
        <v>0</v>
      </c>
      <c r="K56" s="13">
        <f t="shared" si="1"/>
        <v>0</v>
      </c>
      <c r="L56" s="15"/>
      <c r="M56" s="15"/>
      <c r="N56" s="15"/>
      <c r="O56" s="15"/>
      <c r="P56" s="15"/>
      <c r="Q56" s="15"/>
      <c r="R56" s="15"/>
      <c r="S56" s="15"/>
      <c r="T56" s="28"/>
      <c r="U56" s="15"/>
      <c r="V56" s="15"/>
      <c r="W56" s="15"/>
      <c r="X56" s="15"/>
      <c r="Y56" s="15"/>
      <c r="Z56" s="15"/>
    </row>
    <row r="57" spans="1:34">
      <c r="A57" s="50" t="s">
        <v>71</v>
      </c>
      <c r="B57" s="49" t="s">
        <v>72</v>
      </c>
      <c r="C57" s="1" t="s">
        <v>73</v>
      </c>
      <c r="D57" s="127" t="s">
        <v>52</v>
      </c>
      <c r="E57" s="11">
        <v>25990</v>
      </c>
      <c r="F57" s="11">
        <f t="shared" si="2"/>
        <v>15594</v>
      </c>
      <c r="G57" s="11">
        <f t="shared" si="3"/>
        <v>14294.500000000002</v>
      </c>
      <c r="H57" s="11">
        <f t="shared" si="4"/>
        <v>12995</v>
      </c>
      <c r="I57" s="11">
        <f t="shared" si="5"/>
        <v>9096.5</v>
      </c>
      <c r="J57" s="12">
        <f t="shared" si="0"/>
        <v>0</v>
      </c>
      <c r="K57" s="13">
        <f t="shared" si="1"/>
        <v>0</v>
      </c>
      <c r="L57" s="15"/>
      <c r="M57" s="15"/>
      <c r="N57" s="15"/>
      <c r="O57" s="15"/>
      <c r="P57" s="15"/>
      <c r="Q57" s="15"/>
      <c r="R57" s="15"/>
      <c r="S57" s="15"/>
      <c r="T57" s="28"/>
      <c r="U57" s="15"/>
      <c r="V57" s="15"/>
      <c r="W57" s="15"/>
      <c r="X57" s="15"/>
      <c r="Y57" s="15"/>
      <c r="Z57" s="15"/>
    </row>
    <row r="58" spans="1:34">
      <c r="A58" s="50" t="s">
        <v>74</v>
      </c>
      <c r="B58" s="49" t="s">
        <v>75</v>
      </c>
      <c r="C58" s="1" t="s">
        <v>76</v>
      </c>
      <c r="D58" s="127" t="s">
        <v>52</v>
      </c>
      <c r="E58" s="11">
        <v>23990</v>
      </c>
      <c r="F58" s="11">
        <f t="shared" si="2"/>
        <v>14394</v>
      </c>
      <c r="G58" s="11">
        <f t="shared" si="3"/>
        <v>13194.500000000002</v>
      </c>
      <c r="H58" s="11">
        <f t="shared" si="4"/>
        <v>11995</v>
      </c>
      <c r="I58" s="11">
        <f t="shared" si="5"/>
        <v>8396.5</v>
      </c>
      <c r="J58" s="12">
        <f t="shared" si="0"/>
        <v>0</v>
      </c>
      <c r="K58" s="13">
        <f t="shared" si="1"/>
        <v>0</v>
      </c>
      <c r="L58" s="15"/>
      <c r="M58" s="15"/>
      <c r="N58" s="15"/>
      <c r="O58" s="15"/>
      <c r="P58" s="15"/>
      <c r="Q58" s="15"/>
      <c r="R58" s="15"/>
      <c r="S58" s="15"/>
      <c r="T58" s="28"/>
      <c r="U58" s="15"/>
      <c r="V58" s="15"/>
      <c r="W58" s="15"/>
      <c r="X58" s="15"/>
      <c r="Y58" s="15"/>
      <c r="Z58" s="15"/>
    </row>
    <row r="59" spans="1:34">
      <c r="A59" s="50" t="s">
        <v>77</v>
      </c>
      <c r="B59" s="49" t="s">
        <v>78</v>
      </c>
      <c r="C59" s="1" t="s">
        <v>79</v>
      </c>
      <c r="D59" s="127" t="s">
        <v>52</v>
      </c>
      <c r="E59" s="11">
        <v>26990</v>
      </c>
      <c r="F59" s="11">
        <f t="shared" si="2"/>
        <v>16194</v>
      </c>
      <c r="G59" s="11">
        <f t="shared" si="3"/>
        <v>14844.500000000002</v>
      </c>
      <c r="H59" s="11">
        <f t="shared" si="4"/>
        <v>13495</v>
      </c>
      <c r="I59" s="11">
        <f t="shared" si="5"/>
        <v>9446.5</v>
      </c>
      <c r="J59" s="12">
        <f t="shared" si="0"/>
        <v>0</v>
      </c>
      <c r="K59" s="13">
        <f t="shared" si="1"/>
        <v>0</v>
      </c>
      <c r="L59" s="15"/>
      <c r="M59" s="15"/>
      <c r="N59" s="15"/>
      <c r="O59" s="15"/>
      <c r="P59" s="15"/>
      <c r="Q59" s="15"/>
      <c r="R59" s="15"/>
      <c r="S59" s="28"/>
      <c r="T59" s="15"/>
      <c r="U59" s="15"/>
      <c r="V59" s="15"/>
      <c r="W59" s="15"/>
      <c r="X59" s="15"/>
      <c r="Y59" s="15"/>
      <c r="Z59" s="15"/>
    </row>
    <row r="60" spans="1:34">
      <c r="A60" s="50" t="s">
        <v>80</v>
      </c>
      <c r="B60" s="49" t="s">
        <v>81</v>
      </c>
      <c r="C60" s="1" t="s">
        <v>82</v>
      </c>
      <c r="D60" s="127" t="s">
        <v>52</v>
      </c>
      <c r="E60" s="11">
        <v>25990</v>
      </c>
      <c r="F60" s="11">
        <f t="shared" si="2"/>
        <v>15594</v>
      </c>
      <c r="G60" s="11">
        <f t="shared" si="3"/>
        <v>14294.500000000002</v>
      </c>
      <c r="H60" s="11">
        <f t="shared" si="4"/>
        <v>12995</v>
      </c>
      <c r="I60" s="11">
        <f t="shared" si="5"/>
        <v>9096.5</v>
      </c>
      <c r="J60" s="12">
        <f t="shared" si="0"/>
        <v>0</v>
      </c>
      <c r="K60" s="13">
        <f t="shared" si="1"/>
        <v>0</v>
      </c>
      <c r="L60" s="15"/>
      <c r="M60" s="15"/>
      <c r="N60" s="15"/>
      <c r="O60" s="15"/>
      <c r="P60" s="15"/>
      <c r="Q60" s="15"/>
      <c r="R60" s="15"/>
      <c r="S60" s="28"/>
      <c r="T60" s="15"/>
      <c r="U60" s="15"/>
      <c r="V60" s="15"/>
      <c r="W60" s="15"/>
      <c r="X60" s="15"/>
      <c r="Y60" s="15"/>
      <c r="Z60" s="15"/>
    </row>
    <row r="61" spans="1:34">
      <c r="A61" s="50" t="s">
        <v>83</v>
      </c>
      <c r="B61" s="49" t="s">
        <v>84</v>
      </c>
      <c r="C61" s="1" t="s">
        <v>85</v>
      </c>
      <c r="D61" s="127" t="s">
        <v>52</v>
      </c>
      <c r="E61" s="11">
        <v>23990</v>
      </c>
      <c r="F61" s="11">
        <f t="shared" si="2"/>
        <v>14394</v>
      </c>
      <c r="G61" s="11">
        <f t="shared" si="3"/>
        <v>13194.500000000002</v>
      </c>
      <c r="H61" s="11">
        <f t="shared" si="4"/>
        <v>11995</v>
      </c>
      <c r="I61" s="11">
        <f t="shared" si="5"/>
        <v>8396.5</v>
      </c>
      <c r="J61" s="12">
        <f t="shared" si="0"/>
        <v>0</v>
      </c>
      <c r="K61" s="13">
        <f t="shared" si="1"/>
        <v>0</v>
      </c>
      <c r="L61" s="15"/>
      <c r="M61" s="15"/>
      <c r="N61" s="15"/>
      <c r="O61" s="15"/>
      <c r="P61" s="15"/>
      <c r="Q61" s="15"/>
      <c r="R61" s="15"/>
      <c r="S61" s="28"/>
      <c r="T61" s="15"/>
      <c r="U61" s="15"/>
      <c r="V61" s="15"/>
      <c r="W61" s="15"/>
      <c r="X61" s="15"/>
      <c r="Y61" s="15"/>
      <c r="Z61" s="15"/>
    </row>
    <row r="62" spans="1:34">
      <c r="A62" s="50" t="s">
        <v>86</v>
      </c>
      <c r="B62" s="49" t="s">
        <v>87</v>
      </c>
      <c r="C62" s="1" t="s">
        <v>88</v>
      </c>
      <c r="D62" s="127" t="s">
        <v>52</v>
      </c>
      <c r="E62" s="11">
        <v>21990</v>
      </c>
      <c r="F62" s="11">
        <f t="shared" si="2"/>
        <v>13194</v>
      </c>
      <c r="G62" s="11">
        <f t="shared" si="3"/>
        <v>12094.500000000002</v>
      </c>
      <c r="H62" s="11">
        <f t="shared" si="4"/>
        <v>10995</v>
      </c>
      <c r="I62" s="11">
        <f t="shared" si="5"/>
        <v>7696.4999999999991</v>
      </c>
      <c r="J62" s="12">
        <f t="shared" si="0"/>
        <v>0</v>
      </c>
      <c r="K62" s="13">
        <f t="shared" si="1"/>
        <v>0</v>
      </c>
      <c r="L62" s="15"/>
      <c r="M62" s="15"/>
      <c r="N62" s="15"/>
      <c r="O62" s="28"/>
      <c r="P62" s="28"/>
      <c r="Q62" s="15"/>
      <c r="R62" s="28"/>
      <c r="S62" s="15"/>
      <c r="T62" s="15"/>
      <c r="U62" s="15"/>
      <c r="V62" s="15"/>
      <c r="W62" s="15"/>
      <c r="X62" s="15"/>
      <c r="Y62" s="15"/>
      <c r="Z62" s="15"/>
    </row>
    <row r="63" spans="1:34">
      <c r="A63" s="50" t="s">
        <v>89</v>
      </c>
      <c r="B63" s="49" t="s">
        <v>90</v>
      </c>
      <c r="C63" s="1" t="s">
        <v>91</v>
      </c>
      <c r="D63" s="127" t="s">
        <v>52</v>
      </c>
      <c r="E63" s="11">
        <v>46990</v>
      </c>
      <c r="F63" s="11">
        <f t="shared" si="2"/>
        <v>28194</v>
      </c>
      <c r="G63" s="11">
        <f t="shared" si="3"/>
        <v>25844.500000000004</v>
      </c>
      <c r="H63" s="11">
        <f t="shared" si="4"/>
        <v>23495</v>
      </c>
      <c r="I63" s="11">
        <f t="shared" si="5"/>
        <v>16446.5</v>
      </c>
      <c r="J63" s="12">
        <f t="shared" si="0"/>
        <v>0</v>
      </c>
      <c r="K63" s="13">
        <f t="shared" si="1"/>
        <v>0</v>
      </c>
      <c r="L63" s="15"/>
      <c r="M63" s="15"/>
      <c r="N63" s="15"/>
      <c r="O63" s="15"/>
      <c r="P63" s="15"/>
      <c r="Q63" s="15"/>
      <c r="R63" s="15"/>
      <c r="S63" s="15"/>
      <c r="T63" s="15"/>
      <c r="U63" s="28"/>
      <c r="V63" s="15"/>
      <c r="W63" s="15"/>
      <c r="X63" s="15"/>
      <c r="Y63" s="15"/>
      <c r="Z63" s="15"/>
    </row>
    <row r="64" spans="1:34">
      <c r="A64" s="50" t="s">
        <v>92</v>
      </c>
      <c r="B64" s="49" t="s">
        <v>93</v>
      </c>
      <c r="C64" s="1" t="s">
        <v>94</v>
      </c>
      <c r="D64" s="127" t="s">
        <v>52</v>
      </c>
      <c r="E64" s="11">
        <v>25990</v>
      </c>
      <c r="F64" s="11">
        <f t="shared" si="2"/>
        <v>15594</v>
      </c>
      <c r="G64" s="11">
        <f t="shared" si="3"/>
        <v>14294.500000000002</v>
      </c>
      <c r="H64" s="11">
        <f t="shared" si="4"/>
        <v>12995</v>
      </c>
      <c r="I64" s="11">
        <f t="shared" si="5"/>
        <v>9096.5</v>
      </c>
      <c r="J64" s="12">
        <f t="shared" si="0"/>
        <v>0</v>
      </c>
      <c r="K64" s="13">
        <f t="shared" si="1"/>
        <v>0</v>
      </c>
      <c r="L64" s="15"/>
      <c r="M64" s="15"/>
      <c r="N64" s="15"/>
      <c r="O64" s="28"/>
      <c r="P64" s="28"/>
      <c r="Q64" s="28"/>
      <c r="R64" s="15"/>
      <c r="S64" s="28"/>
      <c r="T64" s="15"/>
      <c r="U64" s="15"/>
      <c r="V64" s="15"/>
      <c r="W64" s="15"/>
      <c r="X64" s="15"/>
      <c r="Y64" s="15"/>
      <c r="Z64" s="15"/>
    </row>
    <row r="65" spans="1:34">
      <c r="A65" s="50" t="s">
        <v>95</v>
      </c>
      <c r="B65" s="49" t="s">
        <v>96</v>
      </c>
      <c r="C65" s="1" t="s">
        <v>97</v>
      </c>
      <c r="D65" s="127" t="s">
        <v>52</v>
      </c>
      <c r="E65" s="11">
        <v>24990</v>
      </c>
      <c r="F65" s="11">
        <f t="shared" si="2"/>
        <v>14994</v>
      </c>
      <c r="G65" s="11">
        <f t="shared" si="3"/>
        <v>13744.500000000002</v>
      </c>
      <c r="H65" s="11">
        <f t="shared" si="4"/>
        <v>12495</v>
      </c>
      <c r="I65" s="11">
        <f t="shared" si="5"/>
        <v>8746.5</v>
      </c>
      <c r="J65" s="12">
        <f t="shared" si="0"/>
        <v>0</v>
      </c>
      <c r="K65" s="13">
        <f t="shared" si="1"/>
        <v>0</v>
      </c>
      <c r="L65" s="15"/>
      <c r="M65" s="15"/>
      <c r="N65" s="15"/>
      <c r="O65" s="28"/>
      <c r="P65" s="28"/>
      <c r="Q65" s="28"/>
      <c r="R65" s="15"/>
      <c r="S65" s="28"/>
      <c r="T65" s="15"/>
      <c r="U65" s="15"/>
      <c r="V65" s="15"/>
      <c r="W65" s="15"/>
      <c r="X65" s="15"/>
      <c r="Y65" s="15"/>
      <c r="Z65" s="15"/>
    </row>
    <row r="66" spans="1:34">
      <c r="A66" s="50" t="s">
        <v>98</v>
      </c>
      <c r="B66" s="49" t="s">
        <v>99</v>
      </c>
      <c r="C66" s="1" t="s">
        <v>100</v>
      </c>
      <c r="D66" s="127" t="s">
        <v>52</v>
      </c>
      <c r="E66" s="11">
        <v>23990</v>
      </c>
      <c r="F66" s="11">
        <f t="shared" si="2"/>
        <v>14394</v>
      </c>
      <c r="G66" s="11">
        <f t="shared" si="3"/>
        <v>13194.500000000002</v>
      </c>
      <c r="H66" s="11">
        <f t="shared" si="4"/>
        <v>11995</v>
      </c>
      <c r="I66" s="11">
        <f t="shared" si="5"/>
        <v>8396.5</v>
      </c>
      <c r="J66" s="12">
        <f t="shared" si="0"/>
        <v>0</v>
      </c>
      <c r="K66" s="13">
        <f t="shared" si="1"/>
        <v>0</v>
      </c>
      <c r="L66" s="15"/>
      <c r="M66" s="15"/>
      <c r="N66" s="15"/>
      <c r="O66" s="28"/>
      <c r="P66" s="28"/>
      <c r="Q66" s="28"/>
      <c r="R66" s="15"/>
      <c r="S66" s="28"/>
      <c r="T66" s="15"/>
      <c r="U66" s="15"/>
      <c r="V66" s="15"/>
      <c r="W66" s="15"/>
      <c r="X66" s="15"/>
      <c r="Y66" s="15"/>
      <c r="Z66" s="15"/>
    </row>
    <row r="67" spans="1:34">
      <c r="A67" s="50" t="s">
        <v>101</v>
      </c>
      <c r="B67" s="49" t="s">
        <v>102</v>
      </c>
      <c r="C67" s="1" t="s">
        <v>103</v>
      </c>
      <c r="D67" s="127" t="s">
        <v>52</v>
      </c>
      <c r="E67" s="11">
        <v>25490</v>
      </c>
      <c r="F67" s="11">
        <f t="shared" si="2"/>
        <v>15294</v>
      </c>
      <c r="G67" s="11">
        <f t="shared" si="3"/>
        <v>14019.500000000002</v>
      </c>
      <c r="H67" s="11">
        <f t="shared" si="4"/>
        <v>12745</v>
      </c>
      <c r="I67" s="11">
        <f t="shared" si="5"/>
        <v>8921.5</v>
      </c>
      <c r="J67" s="12">
        <f t="shared" si="0"/>
        <v>0</v>
      </c>
      <c r="K67" s="13">
        <f t="shared" si="1"/>
        <v>0</v>
      </c>
      <c r="L67" s="15"/>
      <c r="M67" s="15"/>
      <c r="N67" s="15"/>
      <c r="O67" s="28"/>
      <c r="P67" s="28"/>
      <c r="Q67" s="28"/>
      <c r="R67" s="15"/>
      <c r="S67" s="28"/>
      <c r="T67" s="15"/>
      <c r="U67" s="15"/>
      <c r="V67" s="15"/>
      <c r="W67" s="15"/>
      <c r="X67" s="15"/>
      <c r="Y67" s="15"/>
      <c r="Z67" s="15"/>
    </row>
    <row r="68" spans="1:34" ht="25.5">
      <c r="A68" s="59" t="s">
        <v>38</v>
      </c>
      <c r="B68" s="59" t="s">
        <v>39</v>
      </c>
      <c r="C68" s="59" t="s">
        <v>104</v>
      </c>
      <c r="D68" s="59" t="s">
        <v>41</v>
      </c>
      <c r="E68" s="60" t="s">
        <v>42</v>
      </c>
      <c r="F68" s="63" t="s">
        <v>43</v>
      </c>
      <c r="G68" s="63" t="s">
        <v>44</v>
      </c>
      <c r="H68" s="63" t="s">
        <v>45</v>
      </c>
      <c r="I68" s="63" t="s">
        <v>46</v>
      </c>
      <c r="J68" s="60" t="s">
        <v>47</v>
      </c>
      <c r="K68" s="60" t="s">
        <v>48</v>
      </c>
      <c r="L68" s="61">
        <v>124</v>
      </c>
      <c r="M68" s="61">
        <v>125</v>
      </c>
      <c r="N68" s="61">
        <v>128</v>
      </c>
      <c r="O68" s="61">
        <v>130</v>
      </c>
      <c r="P68" s="61">
        <v>132</v>
      </c>
      <c r="Q68" s="61">
        <v>135</v>
      </c>
      <c r="R68" s="61">
        <v>139</v>
      </c>
      <c r="S68" s="61">
        <v>142</v>
      </c>
      <c r="T68" s="61">
        <v>144</v>
      </c>
      <c r="U68" s="61">
        <v>146</v>
      </c>
      <c r="V68" s="61">
        <v>149</v>
      </c>
      <c r="W68" s="61">
        <v>151</v>
      </c>
      <c r="X68" s="61">
        <v>158</v>
      </c>
      <c r="Y68" s="61">
        <v>165</v>
      </c>
      <c r="Z68" s="61"/>
      <c r="AA68" s="14"/>
      <c r="AB68" s="38"/>
      <c r="AC68" s="23"/>
      <c r="AD68" s="14"/>
      <c r="AE68" s="14"/>
      <c r="AF68" s="14"/>
      <c r="AG68" s="14"/>
      <c r="AH68" s="32"/>
    </row>
    <row r="69" spans="1:34">
      <c r="A69" s="50" t="s">
        <v>105</v>
      </c>
      <c r="B69" s="49" t="s">
        <v>106</v>
      </c>
      <c r="C69" s="1" t="s">
        <v>107</v>
      </c>
      <c r="D69" s="127" t="s">
        <v>52</v>
      </c>
      <c r="E69" s="73">
        <v>12990</v>
      </c>
      <c r="F69" s="11">
        <f t="shared" si="2"/>
        <v>7794</v>
      </c>
      <c r="G69" s="11">
        <f t="shared" si="3"/>
        <v>7144.5000000000009</v>
      </c>
      <c r="H69" s="11">
        <f t="shared" si="4"/>
        <v>6495</v>
      </c>
      <c r="I69" s="11">
        <f t="shared" si="5"/>
        <v>4546.5</v>
      </c>
      <c r="J69" s="12">
        <f t="shared" ref="J69:J80" si="6">SUM(E69*K69)</f>
        <v>0</v>
      </c>
      <c r="K69" s="13">
        <f t="shared" ref="K69:K80" si="7">SUM(L69:Z69)</f>
        <v>0</v>
      </c>
      <c r="L69" s="15"/>
      <c r="M69" s="15"/>
      <c r="N69" s="28"/>
      <c r="O69" s="15"/>
      <c r="P69" s="15"/>
      <c r="Q69" s="28"/>
      <c r="R69" s="15"/>
      <c r="S69" s="28"/>
      <c r="T69" s="15"/>
      <c r="U69" s="15"/>
      <c r="V69" s="28"/>
      <c r="W69" s="15"/>
      <c r="X69" s="15"/>
      <c r="Y69" s="15"/>
      <c r="Z69" s="15"/>
    </row>
    <row r="70" spans="1:34">
      <c r="A70" s="50" t="s">
        <v>108</v>
      </c>
      <c r="B70" s="49" t="s">
        <v>109</v>
      </c>
      <c r="C70" s="1" t="s">
        <v>110</v>
      </c>
      <c r="D70" s="127" t="s">
        <v>52</v>
      </c>
      <c r="E70" s="73">
        <v>11990</v>
      </c>
      <c r="F70" s="11">
        <f t="shared" si="2"/>
        <v>7194</v>
      </c>
      <c r="G70" s="11">
        <f t="shared" si="3"/>
        <v>6594.5000000000009</v>
      </c>
      <c r="H70" s="11">
        <f t="shared" si="4"/>
        <v>5995</v>
      </c>
      <c r="I70" s="11">
        <f t="shared" si="5"/>
        <v>4196.5</v>
      </c>
      <c r="J70" s="12">
        <f t="shared" si="6"/>
        <v>0</v>
      </c>
      <c r="K70" s="13">
        <f t="shared" si="7"/>
        <v>0</v>
      </c>
      <c r="L70" s="15"/>
      <c r="M70" s="15"/>
      <c r="N70" s="28"/>
      <c r="O70" s="15"/>
      <c r="P70" s="15"/>
      <c r="Q70" s="28"/>
      <c r="R70" s="15"/>
      <c r="S70" s="28"/>
      <c r="T70" s="15"/>
      <c r="U70" s="15"/>
      <c r="V70" s="28"/>
      <c r="W70" s="15"/>
      <c r="X70" s="15"/>
      <c r="Y70" s="15"/>
      <c r="Z70" s="15"/>
    </row>
    <row r="71" spans="1:34">
      <c r="A71" s="50" t="s">
        <v>111</v>
      </c>
      <c r="B71" s="49" t="s">
        <v>112</v>
      </c>
      <c r="C71" s="1" t="s">
        <v>113</v>
      </c>
      <c r="D71" s="127" t="s">
        <v>52</v>
      </c>
      <c r="E71" s="73">
        <v>10990</v>
      </c>
      <c r="F71" s="11">
        <f t="shared" si="2"/>
        <v>6594</v>
      </c>
      <c r="G71" s="11">
        <f t="shared" si="3"/>
        <v>6044.5000000000009</v>
      </c>
      <c r="H71" s="11">
        <f t="shared" si="4"/>
        <v>5495</v>
      </c>
      <c r="I71" s="11">
        <f t="shared" si="5"/>
        <v>3846.4999999999995</v>
      </c>
      <c r="J71" s="12">
        <f t="shared" si="6"/>
        <v>0</v>
      </c>
      <c r="K71" s="13">
        <f t="shared" si="7"/>
        <v>0</v>
      </c>
      <c r="L71" s="15"/>
      <c r="M71" s="15"/>
      <c r="N71" s="28"/>
      <c r="O71" s="15"/>
      <c r="P71" s="15"/>
      <c r="Q71" s="28"/>
      <c r="R71" s="15"/>
      <c r="S71" s="28"/>
      <c r="T71" s="15"/>
      <c r="U71" s="15"/>
      <c r="V71" s="28"/>
      <c r="W71" s="15"/>
      <c r="X71" s="15"/>
      <c r="Y71" s="15"/>
      <c r="Z71" s="15"/>
    </row>
    <row r="72" spans="1:34">
      <c r="A72" s="50" t="s">
        <v>114</v>
      </c>
      <c r="B72" s="49" t="s">
        <v>115</v>
      </c>
      <c r="C72" s="1" t="s">
        <v>116</v>
      </c>
      <c r="D72" s="127" t="s">
        <v>52</v>
      </c>
      <c r="E72" s="73">
        <v>9990</v>
      </c>
      <c r="F72" s="11">
        <f t="shared" si="2"/>
        <v>5994</v>
      </c>
      <c r="G72" s="11">
        <f t="shared" si="3"/>
        <v>5494.5</v>
      </c>
      <c r="H72" s="11">
        <f t="shared" si="4"/>
        <v>4995</v>
      </c>
      <c r="I72" s="11">
        <f t="shared" si="5"/>
        <v>3496.5</v>
      </c>
      <c r="J72" s="12">
        <f t="shared" si="6"/>
        <v>0</v>
      </c>
      <c r="K72" s="13">
        <f t="shared" si="7"/>
        <v>0</v>
      </c>
      <c r="L72" s="15"/>
      <c r="M72" s="15"/>
      <c r="N72" s="28"/>
      <c r="O72" s="15"/>
      <c r="P72" s="15"/>
      <c r="Q72" s="28"/>
      <c r="R72" s="15"/>
      <c r="S72" s="28"/>
      <c r="T72" s="15"/>
      <c r="U72" s="15"/>
      <c r="V72" s="28"/>
      <c r="W72" s="15"/>
      <c r="X72" s="15"/>
      <c r="Y72" s="15"/>
      <c r="Z72" s="15"/>
    </row>
    <row r="73" spans="1:34">
      <c r="A73" s="50" t="s">
        <v>117</v>
      </c>
      <c r="B73" s="49" t="s">
        <v>118</v>
      </c>
      <c r="C73" s="1" t="s">
        <v>119</v>
      </c>
      <c r="D73" s="127" t="s">
        <v>52</v>
      </c>
      <c r="E73" s="73">
        <v>13990</v>
      </c>
      <c r="F73" s="11">
        <f t="shared" si="2"/>
        <v>8394</v>
      </c>
      <c r="G73" s="11">
        <f t="shared" si="3"/>
        <v>7694.5000000000009</v>
      </c>
      <c r="H73" s="11">
        <f t="shared" si="4"/>
        <v>6995</v>
      </c>
      <c r="I73" s="11">
        <f t="shared" si="5"/>
        <v>4896.5</v>
      </c>
      <c r="J73" s="12">
        <f t="shared" si="6"/>
        <v>0</v>
      </c>
      <c r="K73" s="13">
        <f t="shared" si="7"/>
        <v>0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28"/>
      <c r="Y73" s="28"/>
      <c r="Z73" s="15"/>
    </row>
    <row r="74" spans="1:34">
      <c r="A74" s="50" t="s">
        <v>120</v>
      </c>
      <c r="B74" s="49" t="s">
        <v>121</v>
      </c>
      <c r="C74" s="1" t="s">
        <v>122</v>
      </c>
      <c r="D74" s="127" t="s">
        <v>52</v>
      </c>
      <c r="E74" s="73">
        <v>14990</v>
      </c>
      <c r="F74" s="11">
        <f t="shared" si="2"/>
        <v>8994</v>
      </c>
      <c r="G74" s="11">
        <f t="shared" si="3"/>
        <v>8244.5</v>
      </c>
      <c r="H74" s="11">
        <f t="shared" si="4"/>
        <v>7495</v>
      </c>
      <c r="I74" s="11">
        <f t="shared" si="5"/>
        <v>5246.5</v>
      </c>
      <c r="J74" s="12">
        <f t="shared" si="6"/>
        <v>0</v>
      </c>
      <c r="K74" s="13">
        <f t="shared" si="7"/>
        <v>0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28"/>
      <c r="Z74" s="15"/>
    </row>
    <row r="75" spans="1:34">
      <c r="A75" s="50" t="s">
        <v>123</v>
      </c>
      <c r="B75" s="49" t="s">
        <v>124</v>
      </c>
      <c r="C75" s="1" t="s">
        <v>125</v>
      </c>
      <c r="D75" s="127" t="s">
        <v>52</v>
      </c>
      <c r="E75" s="73">
        <v>12990</v>
      </c>
      <c r="F75" s="11">
        <f t="shared" si="2"/>
        <v>7794</v>
      </c>
      <c r="G75" s="11">
        <f t="shared" si="3"/>
        <v>7144.5000000000009</v>
      </c>
      <c r="H75" s="11">
        <f t="shared" si="4"/>
        <v>6495</v>
      </c>
      <c r="I75" s="11">
        <f t="shared" si="5"/>
        <v>4546.5</v>
      </c>
      <c r="J75" s="12">
        <f t="shared" si="6"/>
        <v>0</v>
      </c>
      <c r="K75" s="13">
        <f t="shared" si="7"/>
        <v>0</v>
      </c>
      <c r="L75" s="15"/>
      <c r="M75" s="15"/>
      <c r="N75" s="15"/>
      <c r="O75" s="15"/>
      <c r="P75" s="15"/>
      <c r="Q75" s="28"/>
      <c r="R75" s="15"/>
      <c r="S75" s="15"/>
      <c r="T75" s="28"/>
      <c r="U75" s="15"/>
      <c r="V75" s="15"/>
      <c r="W75" s="28"/>
      <c r="X75" s="28"/>
      <c r="Y75" s="28"/>
      <c r="Z75" s="15"/>
    </row>
    <row r="76" spans="1:34">
      <c r="A76" s="50" t="s">
        <v>126</v>
      </c>
      <c r="B76" s="49" t="s">
        <v>127</v>
      </c>
      <c r="C76" s="1" t="s">
        <v>128</v>
      </c>
      <c r="D76" s="127" t="s">
        <v>52</v>
      </c>
      <c r="E76" s="73">
        <v>11990</v>
      </c>
      <c r="F76" s="11">
        <f t="shared" si="2"/>
        <v>7194</v>
      </c>
      <c r="G76" s="11">
        <f t="shared" si="3"/>
        <v>6594.5000000000009</v>
      </c>
      <c r="H76" s="11">
        <f t="shared" si="4"/>
        <v>5995</v>
      </c>
      <c r="I76" s="11">
        <f t="shared" si="5"/>
        <v>4196.5</v>
      </c>
      <c r="J76" s="12">
        <f t="shared" si="6"/>
        <v>0</v>
      </c>
      <c r="K76" s="13">
        <f t="shared" si="7"/>
        <v>0</v>
      </c>
      <c r="L76" s="15"/>
      <c r="M76" s="15"/>
      <c r="N76" s="15"/>
      <c r="O76" s="15"/>
      <c r="P76" s="15"/>
      <c r="Q76" s="28"/>
      <c r="R76" s="15"/>
      <c r="S76" s="15"/>
      <c r="T76" s="28"/>
      <c r="U76" s="15"/>
      <c r="V76" s="15"/>
      <c r="W76" s="28"/>
      <c r="X76" s="28"/>
      <c r="Y76" s="28"/>
      <c r="Z76" s="15"/>
    </row>
    <row r="77" spans="1:34">
      <c r="A77" s="50" t="s">
        <v>129</v>
      </c>
      <c r="B77" s="49" t="s">
        <v>130</v>
      </c>
      <c r="C77" s="1" t="s">
        <v>131</v>
      </c>
      <c r="D77" s="127" t="s">
        <v>52</v>
      </c>
      <c r="E77" s="73">
        <v>10990</v>
      </c>
      <c r="F77" s="11">
        <f t="shared" si="2"/>
        <v>6594</v>
      </c>
      <c r="G77" s="11">
        <f t="shared" si="3"/>
        <v>6044.5000000000009</v>
      </c>
      <c r="H77" s="11">
        <f t="shared" si="4"/>
        <v>5495</v>
      </c>
      <c r="I77" s="11">
        <f t="shared" si="5"/>
        <v>3846.4999999999995</v>
      </c>
      <c r="J77" s="12">
        <f t="shared" si="6"/>
        <v>0</v>
      </c>
      <c r="K77" s="13">
        <f t="shared" si="7"/>
        <v>0</v>
      </c>
      <c r="L77" s="15"/>
      <c r="M77" s="15"/>
      <c r="N77" s="15"/>
      <c r="O77" s="15"/>
      <c r="P77" s="15"/>
      <c r="Q77" s="28"/>
      <c r="R77" s="15"/>
      <c r="S77" s="15"/>
      <c r="T77" s="28"/>
      <c r="U77" s="15"/>
      <c r="V77" s="15"/>
      <c r="W77" s="28"/>
      <c r="X77" s="28"/>
      <c r="Y77" s="28"/>
      <c r="Z77" s="15"/>
    </row>
    <row r="78" spans="1:34">
      <c r="A78" s="50" t="s">
        <v>132</v>
      </c>
      <c r="B78" s="49" t="s">
        <v>133</v>
      </c>
      <c r="C78" s="1" t="s">
        <v>134</v>
      </c>
      <c r="D78" s="127" t="s">
        <v>52</v>
      </c>
      <c r="E78" s="73">
        <v>9990</v>
      </c>
      <c r="F78" s="11">
        <f t="shared" si="2"/>
        <v>5994</v>
      </c>
      <c r="G78" s="11">
        <f t="shared" si="3"/>
        <v>5494.5</v>
      </c>
      <c r="H78" s="11">
        <f t="shared" si="4"/>
        <v>4995</v>
      </c>
      <c r="I78" s="11">
        <f t="shared" si="5"/>
        <v>3496.5</v>
      </c>
      <c r="J78" s="12">
        <f t="shared" si="6"/>
        <v>0</v>
      </c>
      <c r="K78" s="13">
        <f t="shared" si="7"/>
        <v>0</v>
      </c>
      <c r="L78" s="15"/>
      <c r="M78" s="15"/>
      <c r="N78" s="15"/>
      <c r="O78" s="15"/>
      <c r="P78" s="15"/>
      <c r="Q78" s="28"/>
      <c r="R78" s="15"/>
      <c r="S78" s="15"/>
      <c r="T78" s="28"/>
      <c r="U78" s="15"/>
      <c r="V78" s="15"/>
      <c r="W78" s="28"/>
      <c r="X78" s="28"/>
      <c r="Y78" s="28"/>
      <c r="Z78" s="15"/>
    </row>
    <row r="79" spans="1:34">
      <c r="A79" s="50" t="s">
        <v>135</v>
      </c>
      <c r="B79" s="49" t="s">
        <v>136</v>
      </c>
      <c r="C79" s="1" t="s">
        <v>137</v>
      </c>
      <c r="D79" s="127" t="s">
        <v>52</v>
      </c>
      <c r="E79" s="73">
        <v>8990</v>
      </c>
      <c r="F79" s="11">
        <f t="shared" si="2"/>
        <v>5394</v>
      </c>
      <c r="G79" s="11">
        <f t="shared" si="3"/>
        <v>4944.5</v>
      </c>
      <c r="H79" s="11">
        <f t="shared" si="4"/>
        <v>4495</v>
      </c>
      <c r="I79" s="11">
        <f t="shared" si="5"/>
        <v>3146.5</v>
      </c>
      <c r="J79" s="12">
        <f t="shared" si="6"/>
        <v>0</v>
      </c>
      <c r="K79" s="13">
        <f t="shared" si="7"/>
        <v>0</v>
      </c>
      <c r="L79" s="28"/>
      <c r="M79" s="15"/>
      <c r="N79" s="15"/>
      <c r="O79" s="28"/>
      <c r="P79" s="15"/>
      <c r="Q79" s="28"/>
      <c r="R79" s="15"/>
      <c r="S79" s="15"/>
      <c r="T79" s="28"/>
      <c r="U79" s="15"/>
      <c r="V79" s="15"/>
      <c r="W79" s="15"/>
      <c r="X79" s="15"/>
      <c r="Y79" s="15"/>
      <c r="Z79" s="15"/>
    </row>
    <row r="80" spans="1:34">
      <c r="A80" s="50" t="s">
        <v>138</v>
      </c>
      <c r="B80" s="49" t="s">
        <v>139</v>
      </c>
      <c r="C80" s="1" t="s">
        <v>140</v>
      </c>
      <c r="D80" s="127" t="s">
        <v>52</v>
      </c>
      <c r="E80" s="73">
        <v>8990</v>
      </c>
      <c r="F80" s="11">
        <f t="shared" si="2"/>
        <v>5394</v>
      </c>
      <c r="G80" s="11">
        <f t="shared" si="3"/>
        <v>4944.5</v>
      </c>
      <c r="H80" s="11">
        <f t="shared" si="4"/>
        <v>4495</v>
      </c>
      <c r="I80" s="11">
        <f t="shared" si="5"/>
        <v>3146.5</v>
      </c>
      <c r="J80" s="12">
        <f t="shared" si="6"/>
        <v>0</v>
      </c>
      <c r="K80" s="13">
        <f t="shared" si="7"/>
        <v>0</v>
      </c>
      <c r="L80" s="15"/>
      <c r="M80" s="28"/>
      <c r="N80" s="15"/>
      <c r="O80" s="15"/>
      <c r="P80" s="28"/>
      <c r="Q80" s="15"/>
      <c r="R80" s="28"/>
      <c r="S80" s="15"/>
      <c r="T80" s="15"/>
      <c r="U80" s="28"/>
      <c r="V80" s="15"/>
      <c r="W80" s="15"/>
      <c r="X80" s="15"/>
      <c r="Y80" s="15"/>
      <c r="Z80" s="15"/>
    </row>
    <row r="81" spans="1:36" ht="25.5">
      <c r="A81" s="59" t="s">
        <v>38</v>
      </c>
      <c r="B81" s="59" t="s">
        <v>39</v>
      </c>
      <c r="C81" s="59"/>
      <c r="D81" s="59" t="s">
        <v>41</v>
      </c>
      <c r="E81" s="60" t="s">
        <v>42</v>
      </c>
      <c r="F81" s="63" t="s">
        <v>43</v>
      </c>
      <c r="G81" s="63" t="s">
        <v>44</v>
      </c>
      <c r="H81" s="63" t="s">
        <v>45</v>
      </c>
      <c r="I81" s="63" t="s">
        <v>46</v>
      </c>
      <c r="J81" s="60" t="s">
        <v>47</v>
      </c>
      <c r="K81" s="60" t="s">
        <v>48</v>
      </c>
      <c r="L81" s="61">
        <v>100</v>
      </c>
      <c r="M81" s="61">
        <v>110</v>
      </c>
      <c r="N81" s="61">
        <v>120</v>
      </c>
      <c r="O81" s="61">
        <v>130</v>
      </c>
      <c r="P81" s="61">
        <v>140</v>
      </c>
      <c r="Q81" s="61">
        <v>150</v>
      </c>
      <c r="R81" s="61"/>
      <c r="S81" s="61"/>
      <c r="T81" s="61"/>
      <c r="U81" s="61"/>
      <c r="V81" s="61"/>
      <c r="W81" s="61"/>
      <c r="X81" s="61"/>
      <c r="Y81" s="61"/>
      <c r="Z81" s="61"/>
      <c r="AA81" s="14"/>
      <c r="AB81" s="38"/>
      <c r="AC81" s="23"/>
      <c r="AD81" s="14"/>
      <c r="AE81" s="14"/>
      <c r="AF81" s="14"/>
      <c r="AG81" s="14"/>
      <c r="AH81" s="32"/>
    </row>
    <row r="82" spans="1:36">
      <c r="A82" s="50" t="s">
        <v>141</v>
      </c>
      <c r="B82" s="49" t="s">
        <v>142</v>
      </c>
      <c r="C82" s="1" t="s">
        <v>143</v>
      </c>
      <c r="D82" s="127" t="s">
        <v>52</v>
      </c>
      <c r="E82" s="11">
        <v>5990</v>
      </c>
      <c r="F82" s="11">
        <f t="shared" si="2"/>
        <v>3594</v>
      </c>
      <c r="G82" s="11">
        <f t="shared" si="3"/>
        <v>3294.5000000000005</v>
      </c>
      <c r="H82" s="11">
        <f t="shared" si="4"/>
        <v>2995</v>
      </c>
      <c r="I82" s="11">
        <f t="shared" si="5"/>
        <v>2096.5</v>
      </c>
      <c r="J82" s="12">
        <f>SUM(E82*K82)</f>
        <v>0</v>
      </c>
      <c r="K82" s="13">
        <f>SUM(L82:Z82)</f>
        <v>0</v>
      </c>
      <c r="L82" s="15"/>
      <c r="M82" s="28"/>
      <c r="N82" s="28"/>
      <c r="O82" s="28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36" ht="25.5">
      <c r="A83" s="59" t="s">
        <v>38</v>
      </c>
      <c r="B83" s="59" t="s">
        <v>39</v>
      </c>
      <c r="C83" s="59" t="s">
        <v>144</v>
      </c>
      <c r="D83" s="59" t="s">
        <v>41</v>
      </c>
      <c r="E83" s="60" t="s">
        <v>42</v>
      </c>
      <c r="F83" s="63" t="s">
        <v>43</v>
      </c>
      <c r="G83" s="63" t="s">
        <v>44</v>
      </c>
      <c r="H83" s="63" t="s">
        <v>45</v>
      </c>
      <c r="I83" s="63" t="s">
        <v>46</v>
      </c>
      <c r="J83" s="60" t="s">
        <v>47</v>
      </c>
      <c r="K83" s="60" t="s">
        <v>48</v>
      </c>
      <c r="L83" s="65">
        <v>225</v>
      </c>
      <c r="M83" s="65">
        <v>235</v>
      </c>
      <c r="N83" s="65">
        <v>240</v>
      </c>
      <c r="O83" s="65">
        <v>245</v>
      </c>
      <c r="P83" s="65">
        <v>250</v>
      </c>
      <c r="Q83" s="65">
        <v>255</v>
      </c>
      <c r="R83" s="65">
        <v>260</v>
      </c>
      <c r="S83" s="65">
        <v>265</v>
      </c>
      <c r="T83" s="65">
        <v>270</v>
      </c>
      <c r="U83" s="65">
        <v>275</v>
      </c>
      <c r="V83" s="65">
        <v>280</v>
      </c>
      <c r="W83" s="65">
        <v>285</v>
      </c>
      <c r="X83" s="65">
        <v>290</v>
      </c>
      <c r="Y83" s="65">
        <v>295</v>
      </c>
      <c r="Z83" s="65"/>
      <c r="AA83" s="65"/>
      <c r="AB83" s="65"/>
      <c r="AC83" s="65"/>
      <c r="AD83" s="30"/>
      <c r="AE83" s="39"/>
      <c r="AF83" s="33"/>
      <c r="AG83" s="14"/>
      <c r="AH83" s="14"/>
      <c r="AI83" s="14"/>
      <c r="AJ83" s="32"/>
    </row>
    <row r="84" spans="1:36">
      <c r="A84" s="51" t="s">
        <v>145</v>
      </c>
      <c r="B84" s="49" t="s">
        <v>146</v>
      </c>
      <c r="C84" s="49" t="s">
        <v>147</v>
      </c>
      <c r="D84" s="26" t="s">
        <v>148</v>
      </c>
      <c r="E84" s="11">
        <v>16990</v>
      </c>
      <c r="F84" s="11">
        <f t="shared" si="2"/>
        <v>10194</v>
      </c>
      <c r="G84" s="11">
        <f t="shared" si="3"/>
        <v>9344.5</v>
      </c>
      <c r="H84" s="11">
        <f t="shared" si="4"/>
        <v>8495</v>
      </c>
      <c r="I84" s="11">
        <f t="shared" si="5"/>
        <v>5946.5</v>
      </c>
      <c r="J84" s="12">
        <f t="shared" ref="J84:J89" si="8">SUM(E84*K84)</f>
        <v>0</v>
      </c>
      <c r="K84" s="13">
        <f t="shared" ref="K84:K89" si="9">SUM(L84:AC84)</f>
        <v>0</v>
      </c>
      <c r="L84" s="15"/>
      <c r="M84" s="15"/>
      <c r="N84" s="15"/>
      <c r="O84" s="15"/>
      <c r="P84" s="15"/>
      <c r="Q84" s="28"/>
      <c r="R84" s="15"/>
      <c r="S84" s="28"/>
      <c r="T84" s="15"/>
      <c r="U84" s="28"/>
      <c r="V84" s="15"/>
      <c r="W84" s="28"/>
      <c r="X84" s="15"/>
      <c r="Y84" s="28"/>
      <c r="Z84" s="15"/>
      <c r="AA84" s="15"/>
      <c r="AB84" s="15"/>
      <c r="AC84" s="15"/>
    </row>
    <row r="85" spans="1:36">
      <c r="A85" s="51" t="s">
        <v>149</v>
      </c>
      <c r="B85" s="49" t="s">
        <v>150</v>
      </c>
      <c r="C85" s="49" t="s">
        <v>151</v>
      </c>
      <c r="D85" s="26" t="s">
        <v>148</v>
      </c>
      <c r="E85" s="11">
        <v>16990</v>
      </c>
      <c r="F85" s="11">
        <f t="shared" si="2"/>
        <v>10194</v>
      </c>
      <c r="G85" s="11">
        <f t="shared" si="3"/>
        <v>9344.5</v>
      </c>
      <c r="H85" s="11">
        <f t="shared" si="4"/>
        <v>8495</v>
      </c>
      <c r="I85" s="11">
        <f t="shared" si="5"/>
        <v>5946.5</v>
      </c>
      <c r="J85" s="12">
        <f t="shared" si="8"/>
        <v>0</v>
      </c>
      <c r="K85" s="13">
        <f t="shared" si="9"/>
        <v>0</v>
      </c>
      <c r="L85" s="28"/>
      <c r="M85" s="28"/>
      <c r="N85" s="15"/>
      <c r="O85" s="28"/>
      <c r="P85" s="15"/>
      <c r="Q85" s="28"/>
      <c r="R85" s="15"/>
      <c r="S85" s="28"/>
      <c r="T85" s="15"/>
      <c r="U85" s="28"/>
      <c r="V85" s="15"/>
      <c r="W85" s="28"/>
      <c r="X85" s="15"/>
      <c r="Y85" s="28"/>
      <c r="Z85" s="15"/>
      <c r="AA85" s="15"/>
      <c r="AB85" s="15"/>
      <c r="AC85" s="15"/>
    </row>
    <row r="86" spans="1:36">
      <c r="A86" s="51" t="s">
        <v>152</v>
      </c>
      <c r="B86" s="49" t="s">
        <v>153</v>
      </c>
      <c r="C86" s="49" t="s">
        <v>154</v>
      </c>
      <c r="D86" s="26" t="s">
        <v>148</v>
      </c>
      <c r="E86" s="11">
        <v>16990</v>
      </c>
      <c r="F86" s="11">
        <f t="shared" si="2"/>
        <v>10194</v>
      </c>
      <c r="G86" s="11">
        <f t="shared" si="3"/>
        <v>9344.5</v>
      </c>
      <c r="H86" s="11">
        <f t="shared" si="4"/>
        <v>8495</v>
      </c>
      <c r="I86" s="11">
        <f t="shared" si="5"/>
        <v>5946.5</v>
      </c>
      <c r="J86" s="12">
        <f t="shared" si="8"/>
        <v>0</v>
      </c>
      <c r="K86" s="13">
        <f t="shared" si="9"/>
        <v>0</v>
      </c>
      <c r="L86" s="28"/>
      <c r="M86" s="28"/>
      <c r="N86" s="15"/>
      <c r="O86" s="28"/>
      <c r="P86" s="15"/>
      <c r="Q86" s="28"/>
      <c r="R86" s="15"/>
      <c r="S86" s="28"/>
      <c r="T86" s="15"/>
      <c r="U86" s="28"/>
      <c r="V86" s="15"/>
      <c r="W86" s="28"/>
      <c r="X86" s="15"/>
      <c r="Y86" s="28"/>
      <c r="Z86" s="15"/>
      <c r="AA86" s="15"/>
      <c r="AB86" s="15"/>
      <c r="AC86" s="15"/>
    </row>
    <row r="87" spans="1:36">
      <c r="A87" s="51" t="s">
        <v>155</v>
      </c>
      <c r="B87" s="49" t="s">
        <v>156</v>
      </c>
      <c r="C87" s="49" t="s">
        <v>157</v>
      </c>
      <c r="D87" s="26" t="s">
        <v>148</v>
      </c>
      <c r="E87" s="11">
        <v>16990</v>
      </c>
      <c r="F87" s="11">
        <f t="shared" si="2"/>
        <v>10194</v>
      </c>
      <c r="G87" s="11">
        <f t="shared" si="3"/>
        <v>9344.5</v>
      </c>
      <c r="H87" s="11">
        <f t="shared" si="4"/>
        <v>8495</v>
      </c>
      <c r="I87" s="11">
        <f t="shared" si="5"/>
        <v>5946.5</v>
      </c>
      <c r="J87" s="12">
        <f t="shared" si="8"/>
        <v>0</v>
      </c>
      <c r="K87" s="13">
        <f t="shared" si="9"/>
        <v>0</v>
      </c>
      <c r="L87" s="28"/>
      <c r="M87" s="28"/>
      <c r="N87" s="15"/>
      <c r="O87" s="28"/>
      <c r="P87" s="15"/>
      <c r="Q87" s="28"/>
      <c r="R87" s="15"/>
      <c r="S87" s="28"/>
      <c r="T87" s="15"/>
      <c r="U87" s="28"/>
      <c r="V87" s="15"/>
      <c r="W87" s="28"/>
      <c r="X87" s="15"/>
      <c r="Y87" s="28"/>
      <c r="Z87" s="15"/>
      <c r="AA87" s="15"/>
      <c r="AB87" s="15"/>
      <c r="AC87" s="15"/>
    </row>
    <row r="88" spans="1:36">
      <c r="A88" s="51" t="s">
        <v>158</v>
      </c>
      <c r="B88" s="49" t="s">
        <v>159</v>
      </c>
      <c r="C88" s="49" t="s">
        <v>160</v>
      </c>
      <c r="D88" s="26" t="s">
        <v>148</v>
      </c>
      <c r="E88" s="11">
        <v>13990</v>
      </c>
      <c r="F88" s="11">
        <f t="shared" si="2"/>
        <v>8394</v>
      </c>
      <c r="G88" s="11">
        <f t="shared" si="3"/>
        <v>7694.5000000000009</v>
      </c>
      <c r="H88" s="11">
        <f t="shared" si="4"/>
        <v>6995</v>
      </c>
      <c r="I88" s="11">
        <f t="shared" si="5"/>
        <v>4896.5</v>
      </c>
      <c r="J88" s="12">
        <f t="shared" si="8"/>
        <v>0</v>
      </c>
      <c r="K88" s="13">
        <f t="shared" si="9"/>
        <v>0</v>
      </c>
      <c r="L88" s="15"/>
      <c r="M88" s="15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15"/>
      <c r="AA88" s="15"/>
      <c r="AB88" s="15"/>
      <c r="AC88" s="15"/>
    </row>
    <row r="89" spans="1:36">
      <c r="A89" s="51" t="s">
        <v>161</v>
      </c>
      <c r="B89" s="49" t="s">
        <v>162</v>
      </c>
      <c r="C89" s="49" t="s">
        <v>163</v>
      </c>
      <c r="D89" s="26" t="s">
        <v>148</v>
      </c>
      <c r="E89" s="11">
        <v>13990</v>
      </c>
      <c r="F89" s="11">
        <f t="shared" si="2"/>
        <v>8394</v>
      </c>
      <c r="G89" s="11">
        <f t="shared" si="3"/>
        <v>7694.5000000000009</v>
      </c>
      <c r="H89" s="11">
        <f t="shared" si="4"/>
        <v>6995</v>
      </c>
      <c r="I89" s="11">
        <f t="shared" si="5"/>
        <v>4896.5</v>
      </c>
      <c r="J89" s="12">
        <f t="shared" si="8"/>
        <v>0</v>
      </c>
      <c r="K89" s="13">
        <f t="shared" si="9"/>
        <v>0</v>
      </c>
      <c r="L89" s="15"/>
      <c r="M89" s="15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15"/>
      <c r="AA89" s="15"/>
      <c r="AB89" s="15"/>
      <c r="AC89" s="15"/>
    </row>
    <row r="90" spans="1:36" ht="25.5">
      <c r="A90" s="59" t="s">
        <v>38</v>
      </c>
      <c r="B90" s="59" t="s">
        <v>39</v>
      </c>
      <c r="C90" s="59" t="s">
        <v>164</v>
      </c>
      <c r="D90" s="59" t="s">
        <v>41</v>
      </c>
      <c r="E90" s="60" t="s">
        <v>42</v>
      </c>
      <c r="F90" s="63" t="s">
        <v>43</v>
      </c>
      <c r="G90" s="63" t="s">
        <v>44</v>
      </c>
      <c r="H90" s="63" t="s">
        <v>45</v>
      </c>
      <c r="I90" s="63" t="s">
        <v>46</v>
      </c>
      <c r="J90" s="60" t="s">
        <v>47</v>
      </c>
      <c r="K90" s="60" t="s">
        <v>48</v>
      </c>
      <c r="L90" s="65">
        <v>210</v>
      </c>
      <c r="M90" s="65">
        <v>215</v>
      </c>
      <c r="N90" s="65">
        <v>220</v>
      </c>
      <c r="O90" s="65">
        <v>225</v>
      </c>
      <c r="P90" s="65">
        <v>230</v>
      </c>
      <c r="Q90" s="65">
        <v>235</v>
      </c>
      <c r="R90" s="65">
        <v>240</v>
      </c>
      <c r="S90" s="65">
        <v>245</v>
      </c>
      <c r="T90" s="65">
        <v>250</v>
      </c>
      <c r="U90" s="65">
        <v>255</v>
      </c>
      <c r="V90" s="65">
        <v>260</v>
      </c>
      <c r="W90" s="65">
        <v>265</v>
      </c>
      <c r="X90" s="65">
        <v>270</v>
      </c>
      <c r="Y90" s="65">
        <v>275</v>
      </c>
      <c r="Z90" s="65">
        <v>280</v>
      </c>
      <c r="AA90" s="65">
        <v>285</v>
      </c>
      <c r="AB90" s="65"/>
      <c r="AC90" s="65"/>
      <c r="AD90" s="30"/>
      <c r="AE90"/>
      <c r="AF90" s="33"/>
      <c r="AG90" s="14"/>
      <c r="AH90" s="14"/>
      <c r="AI90" s="14"/>
      <c r="AJ90" s="32"/>
    </row>
    <row r="91" spans="1:36">
      <c r="A91" s="51" t="s">
        <v>165</v>
      </c>
      <c r="B91" s="49" t="s">
        <v>166</v>
      </c>
      <c r="C91" s="49" t="s">
        <v>167</v>
      </c>
      <c r="D91" s="26" t="s">
        <v>148</v>
      </c>
      <c r="E91" s="11">
        <v>9990</v>
      </c>
      <c r="F91" s="11">
        <f t="shared" si="2"/>
        <v>5994</v>
      </c>
      <c r="G91" s="11">
        <f t="shared" si="3"/>
        <v>5494.5</v>
      </c>
      <c r="H91" s="11">
        <f t="shared" si="4"/>
        <v>4995</v>
      </c>
      <c r="I91" s="11">
        <f t="shared" si="5"/>
        <v>3496.5</v>
      </c>
      <c r="J91" s="12">
        <f>SUM(E91*K91)</f>
        <v>0</v>
      </c>
      <c r="K91" s="13">
        <f>SUM(L91:AC91)</f>
        <v>0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15"/>
      <c r="AC91" s="15"/>
    </row>
    <row r="92" spans="1:36">
      <c r="A92" s="51" t="s">
        <v>168</v>
      </c>
      <c r="B92" s="49" t="s">
        <v>169</v>
      </c>
      <c r="C92" s="49" t="s">
        <v>170</v>
      </c>
      <c r="D92" s="26" t="s">
        <v>148</v>
      </c>
      <c r="E92" s="11">
        <v>7990</v>
      </c>
      <c r="F92" s="11">
        <f t="shared" si="2"/>
        <v>4794</v>
      </c>
      <c r="G92" s="11">
        <f t="shared" si="3"/>
        <v>4394.5</v>
      </c>
      <c r="H92" s="11">
        <f t="shared" si="4"/>
        <v>3995</v>
      </c>
      <c r="I92" s="11">
        <f t="shared" si="5"/>
        <v>2796.5</v>
      </c>
      <c r="J92" s="12">
        <f>SUM(E92*K92)</f>
        <v>0</v>
      </c>
      <c r="K92" s="13">
        <f>SUM(L92:AC92)</f>
        <v>0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15"/>
      <c r="AC92" s="15"/>
    </row>
    <row r="93" spans="1:36">
      <c r="A93" s="51" t="s">
        <v>171</v>
      </c>
      <c r="B93" s="49" t="s">
        <v>172</v>
      </c>
      <c r="C93" s="49" t="s">
        <v>173</v>
      </c>
      <c r="D93" s="26" t="s">
        <v>148</v>
      </c>
      <c r="E93" s="11">
        <v>6990</v>
      </c>
      <c r="F93" s="11">
        <f t="shared" si="2"/>
        <v>4194</v>
      </c>
      <c r="G93" s="11">
        <f t="shared" si="3"/>
        <v>3844.5000000000005</v>
      </c>
      <c r="H93" s="11">
        <f t="shared" si="4"/>
        <v>3495</v>
      </c>
      <c r="I93" s="11">
        <f t="shared" si="5"/>
        <v>2446.5</v>
      </c>
      <c r="J93" s="12">
        <f>SUM(E93*K93)</f>
        <v>0</v>
      </c>
      <c r="K93" s="13">
        <f>SUM(L93:AC93)</f>
        <v>0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15"/>
      <c r="AC93" s="15"/>
    </row>
    <row r="94" spans="1:36">
      <c r="A94" s="51" t="s">
        <v>174</v>
      </c>
      <c r="B94" s="49" t="s">
        <v>175</v>
      </c>
      <c r="C94" s="49" t="s">
        <v>176</v>
      </c>
      <c r="D94" s="26" t="s">
        <v>177</v>
      </c>
      <c r="E94" s="11">
        <v>6590</v>
      </c>
      <c r="F94" s="11">
        <f t="shared" si="2"/>
        <v>3954</v>
      </c>
      <c r="G94" s="11">
        <f t="shared" si="3"/>
        <v>3624.5000000000005</v>
      </c>
      <c r="H94" s="11">
        <f t="shared" si="4"/>
        <v>3295</v>
      </c>
      <c r="I94" s="11">
        <f t="shared" si="5"/>
        <v>2306.5</v>
      </c>
      <c r="J94" s="12">
        <f>SUM(E94*K94)</f>
        <v>0</v>
      </c>
      <c r="K94" s="13">
        <f>SUM(L94:AC94)</f>
        <v>0</v>
      </c>
      <c r="L94" s="15"/>
      <c r="M94" s="15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15"/>
      <c r="AA94" s="15"/>
      <c r="AB94" s="15"/>
      <c r="AC94" s="15"/>
    </row>
    <row r="95" spans="1:36">
      <c r="A95" s="51" t="s">
        <v>178</v>
      </c>
      <c r="B95" s="49" t="s">
        <v>179</v>
      </c>
      <c r="C95" s="49" t="s">
        <v>180</v>
      </c>
      <c r="D95" s="26" t="s">
        <v>177</v>
      </c>
      <c r="E95" s="11">
        <v>5490</v>
      </c>
      <c r="F95" s="11">
        <f t="shared" si="2"/>
        <v>3294</v>
      </c>
      <c r="G95" s="11">
        <f t="shared" si="3"/>
        <v>3019.5000000000005</v>
      </c>
      <c r="H95" s="11">
        <f t="shared" si="4"/>
        <v>2745</v>
      </c>
      <c r="I95" s="11">
        <f t="shared" si="5"/>
        <v>1921.4999999999998</v>
      </c>
      <c r="J95" s="12">
        <f>SUM(E95*K95)</f>
        <v>0</v>
      </c>
      <c r="K95" s="13">
        <f>SUM(L95:AC95)</f>
        <v>0</v>
      </c>
      <c r="L95" s="15"/>
      <c r="M95" s="15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15"/>
      <c r="AA95" s="15"/>
      <c r="AB95" s="15"/>
      <c r="AC95" s="15"/>
    </row>
    <row r="96" spans="1:36" ht="25.5">
      <c r="A96" s="59" t="s">
        <v>38</v>
      </c>
      <c r="B96" s="59" t="s">
        <v>39</v>
      </c>
      <c r="C96" s="59"/>
      <c r="D96" s="59" t="s">
        <v>41</v>
      </c>
      <c r="E96" s="60" t="s">
        <v>42</v>
      </c>
      <c r="F96" s="63" t="s">
        <v>43</v>
      </c>
      <c r="G96" s="63" t="s">
        <v>44</v>
      </c>
      <c r="H96" s="63" t="s">
        <v>45</v>
      </c>
      <c r="I96" s="63" t="s">
        <v>46</v>
      </c>
      <c r="J96" s="60" t="s">
        <v>47</v>
      </c>
      <c r="K96" s="60" t="s">
        <v>48</v>
      </c>
      <c r="L96" s="65">
        <v>190</v>
      </c>
      <c r="M96" s="65">
        <v>195</v>
      </c>
      <c r="N96" s="65">
        <v>200</v>
      </c>
      <c r="O96" s="65">
        <v>205</v>
      </c>
      <c r="P96" s="65">
        <v>210</v>
      </c>
      <c r="Q96" s="65">
        <v>215</v>
      </c>
      <c r="R96" s="65">
        <v>220</v>
      </c>
      <c r="S96" s="65">
        <v>225</v>
      </c>
      <c r="T96" s="65">
        <v>230</v>
      </c>
      <c r="U96" s="65">
        <v>235</v>
      </c>
      <c r="V96" s="65">
        <v>240</v>
      </c>
      <c r="W96" s="65">
        <v>245</v>
      </c>
      <c r="X96" s="65">
        <v>250</v>
      </c>
      <c r="Y96" s="65">
        <v>255</v>
      </c>
      <c r="Z96" s="65">
        <v>260</v>
      </c>
      <c r="AA96" s="65">
        <v>265</v>
      </c>
      <c r="AB96" s="65">
        <v>270</v>
      </c>
      <c r="AC96" s="65">
        <v>275</v>
      </c>
      <c r="AD96" s="30"/>
      <c r="AE96"/>
      <c r="AF96" s="33"/>
      <c r="AG96" s="14"/>
      <c r="AH96" s="14"/>
      <c r="AI96" s="14"/>
      <c r="AJ96" s="32"/>
    </row>
    <row r="97" spans="1:34">
      <c r="A97" s="51" t="s">
        <v>181</v>
      </c>
      <c r="B97" s="49" t="s">
        <v>182</v>
      </c>
      <c r="C97" s="49" t="s">
        <v>183</v>
      </c>
      <c r="D97" s="26" t="s">
        <v>177</v>
      </c>
      <c r="E97" s="11">
        <v>4890</v>
      </c>
      <c r="F97" s="11">
        <f t="shared" si="2"/>
        <v>2934</v>
      </c>
      <c r="G97" s="11">
        <f t="shared" si="3"/>
        <v>2689.5</v>
      </c>
      <c r="H97" s="11">
        <f t="shared" si="4"/>
        <v>2445</v>
      </c>
      <c r="I97" s="11">
        <f t="shared" si="5"/>
        <v>1711.5</v>
      </c>
      <c r="J97" s="12">
        <f>SUM(E97*K97)</f>
        <v>0</v>
      </c>
      <c r="K97" s="13">
        <f>SUM(L97:AC97)</f>
        <v>0</v>
      </c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1:34">
      <c r="A98" s="51" t="s">
        <v>184</v>
      </c>
      <c r="B98" s="49" t="s">
        <v>185</v>
      </c>
      <c r="C98" s="49" t="s">
        <v>186</v>
      </c>
      <c r="D98" s="26" t="s">
        <v>177</v>
      </c>
      <c r="E98" s="11">
        <v>3290</v>
      </c>
      <c r="F98" s="11">
        <f t="shared" si="2"/>
        <v>1974</v>
      </c>
      <c r="G98" s="11">
        <f t="shared" si="3"/>
        <v>1809.5000000000002</v>
      </c>
      <c r="H98" s="11">
        <f t="shared" si="4"/>
        <v>1645</v>
      </c>
      <c r="I98" s="11">
        <f t="shared" si="5"/>
        <v>1151.5</v>
      </c>
      <c r="J98" s="12">
        <f>SUM(E98*K98)</f>
        <v>0</v>
      </c>
      <c r="K98" s="13">
        <f>SUM(L98:AC98)</f>
        <v>0</v>
      </c>
      <c r="L98" s="15"/>
      <c r="M98" s="15"/>
      <c r="N98" s="15"/>
      <c r="O98" s="15"/>
      <c r="P98" s="15"/>
      <c r="Q98" s="15"/>
      <c r="R98" s="15"/>
      <c r="S98" s="15"/>
      <c r="T98" s="28"/>
      <c r="U98" s="28"/>
      <c r="V98" s="28"/>
      <c r="W98" s="28"/>
      <c r="X98" s="28"/>
      <c r="Y98" s="28"/>
      <c r="Z98" s="28"/>
      <c r="AA98" s="28"/>
      <c r="AB98" s="15"/>
      <c r="AC98" s="15"/>
    </row>
    <row r="99" spans="1:34" ht="25.5">
      <c r="A99" s="59" t="s">
        <v>38</v>
      </c>
      <c r="B99" s="59" t="s">
        <v>39</v>
      </c>
      <c r="C99" s="59" t="s">
        <v>187</v>
      </c>
      <c r="D99" s="59" t="s">
        <v>41</v>
      </c>
      <c r="E99" s="60" t="s">
        <v>42</v>
      </c>
      <c r="F99" s="63" t="s">
        <v>43</v>
      </c>
      <c r="G99" s="63" t="s">
        <v>44</v>
      </c>
      <c r="H99" s="63" t="s">
        <v>45</v>
      </c>
      <c r="I99" s="63" t="s">
        <v>46</v>
      </c>
      <c r="J99" s="60" t="s">
        <v>47</v>
      </c>
      <c r="K99" s="60" t="s">
        <v>48</v>
      </c>
      <c r="L99" s="61">
        <v>150</v>
      </c>
      <c r="M99" s="61">
        <v>157</v>
      </c>
      <c r="N99" s="61">
        <v>165</v>
      </c>
      <c r="O99" s="61">
        <v>170</v>
      </c>
      <c r="P99" s="61">
        <v>175</v>
      </c>
      <c r="Q99" s="61">
        <v>180</v>
      </c>
      <c r="R99" s="61">
        <v>182</v>
      </c>
      <c r="S99" s="61">
        <v>185</v>
      </c>
      <c r="T99" s="61">
        <v>188</v>
      </c>
      <c r="U99" s="61">
        <v>189</v>
      </c>
      <c r="V99" s="61">
        <v>193</v>
      </c>
      <c r="W99" s="61"/>
      <c r="X99" s="61"/>
      <c r="Y99" s="61"/>
      <c r="Z99" s="61"/>
      <c r="AA99" s="14"/>
      <c r="AB99" s="36"/>
      <c r="AC99" s="23"/>
      <c r="AD99" s="14"/>
      <c r="AE99" s="14"/>
      <c r="AF99" s="14"/>
      <c r="AG99" s="14"/>
      <c r="AH99" s="32"/>
    </row>
    <row r="100" spans="1:34">
      <c r="A100" s="50" t="s">
        <v>188</v>
      </c>
      <c r="B100" s="49" t="s">
        <v>189</v>
      </c>
      <c r="C100" s="1" t="s">
        <v>190</v>
      </c>
      <c r="D100" s="127" t="s">
        <v>191</v>
      </c>
      <c r="E100" s="11">
        <v>19990</v>
      </c>
      <c r="F100" s="11">
        <f t="shared" si="2"/>
        <v>11994</v>
      </c>
      <c r="G100" s="11">
        <f t="shared" si="3"/>
        <v>10994.5</v>
      </c>
      <c r="H100" s="11">
        <f t="shared" si="4"/>
        <v>9995</v>
      </c>
      <c r="I100" s="11">
        <f t="shared" si="5"/>
        <v>6996.5</v>
      </c>
      <c r="J100" s="12">
        <f t="shared" ref="J100:J107" si="10">SUM(E100*K100)</f>
        <v>0</v>
      </c>
      <c r="K100" s="13">
        <f t="shared" ref="K100:K107" si="11">SUM(L100:Z100)</f>
        <v>0</v>
      </c>
      <c r="L100" s="15"/>
      <c r="M100" s="28"/>
      <c r="N100" s="28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34">
      <c r="A101" s="50" t="s">
        <v>192</v>
      </c>
      <c r="B101" s="49" t="s">
        <v>193</v>
      </c>
      <c r="C101" s="1" t="s">
        <v>194</v>
      </c>
      <c r="D101" s="127" t="s">
        <v>191</v>
      </c>
      <c r="E101" s="11">
        <v>18990</v>
      </c>
      <c r="F101" s="11">
        <f t="shared" si="2"/>
        <v>11394</v>
      </c>
      <c r="G101" s="11">
        <f t="shared" si="3"/>
        <v>10444.5</v>
      </c>
      <c r="H101" s="11">
        <f t="shared" si="4"/>
        <v>9495</v>
      </c>
      <c r="I101" s="11">
        <f t="shared" si="5"/>
        <v>6646.5</v>
      </c>
      <c r="J101" s="12">
        <f t="shared" si="10"/>
        <v>0</v>
      </c>
      <c r="K101" s="13">
        <f t="shared" si="11"/>
        <v>0</v>
      </c>
      <c r="L101" s="28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34">
      <c r="A102" s="50" t="s">
        <v>195</v>
      </c>
      <c r="B102" s="49" t="s">
        <v>196</v>
      </c>
      <c r="C102" s="1" t="s">
        <v>197</v>
      </c>
      <c r="D102" s="127" t="s">
        <v>52</v>
      </c>
      <c r="E102" s="11">
        <v>21990</v>
      </c>
      <c r="F102" s="11">
        <f t="shared" si="2"/>
        <v>13194</v>
      </c>
      <c r="G102" s="11">
        <f t="shared" si="3"/>
        <v>12094.500000000002</v>
      </c>
      <c r="H102" s="11">
        <f t="shared" si="4"/>
        <v>10995</v>
      </c>
      <c r="I102" s="11">
        <f t="shared" si="5"/>
        <v>7696.4999999999991</v>
      </c>
      <c r="J102" s="12">
        <f t="shared" si="10"/>
        <v>0</v>
      </c>
      <c r="K102" s="13">
        <f t="shared" si="11"/>
        <v>0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8"/>
      <c r="W102" s="15"/>
      <c r="X102" s="15"/>
      <c r="Y102" s="15"/>
      <c r="Z102" s="15"/>
    </row>
    <row r="103" spans="1:34">
      <c r="A103" s="50" t="s">
        <v>198</v>
      </c>
      <c r="B103" s="49" t="s">
        <v>199</v>
      </c>
      <c r="C103" s="1" t="s">
        <v>200</v>
      </c>
      <c r="D103" s="127" t="s">
        <v>52</v>
      </c>
      <c r="E103" s="11">
        <v>19990</v>
      </c>
      <c r="F103" s="11">
        <f t="shared" si="2"/>
        <v>11994</v>
      </c>
      <c r="G103" s="11">
        <f t="shared" si="3"/>
        <v>10994.5</v>
      </c>
      <c r="H103" s="11">
        <f t="shared" si="4"/>
        <v>9995</v>
      </c>
      <c r="I103" s="11">
        <f t="shared" si="5"/>
        <v>6996.5</v>
      </c>
      <c r="J103" s="12">
        <f t="shared" si="10"/>
        <v>0</v>
      </c>
      <c r="K103" s="13">
        <f t="shared" si="11"/>
        <v>0</v>
      </c>
      <c r="L103" s="15"/>
      <c r="M103" s="15"/>
      <c r="N103" s="15"/>
      <c r="O103" s="15"/>
      <c r="P103" s="15"/>
      <c r="Q103" s="15"/>
      <c r="R103" s="15"/>
      <c r="S103" s="15"/>
      <c r="T103" s="28"/>
      <c r="U103" s="15"/>
      <c r="V103" s="15"/>
      <c r="W103" s="15"/>
      <c r="X103" s="15"/>
      <c r="Y103" s="15"/>
      <c r="Z103" s="15"/>
    </row>
    <row r="104" spans="1:34">
      <c r="A104" s="50" t="s">
        <v>201</v>
      </c>
      <c r="B104" s="49" t="s">
        <v>202</v>
      </c>
      <c r="C104" s="1" t="s">
        <v>200</v>
      </c>
      <c r="D104" s="127" t="s">
        <v>191</v>
      </c>
      <c r="E104" s="11">
        <v>19990</v>
      </c>
      <c r="F104" s="11">
        <f t="shared" si="2"/>
        <v>11994</v>
      </c>
      <c r="G104" s="11">
        <f t="shared" si="3"/>
        <v>10994.5</v>
      </c>
      <c r="H104" s="11">
        <f t="shared" si="4"/>
        <v>9995</v>
      </c>
      <c r="I104" s="11">
        <f t="shared" si="5"/>
        <v>6996.5</v>
      </c>
      <c r="J104" s="12">
        <f t="shared" si="10"/>
        <v>0</v>
      </c>
      <c r="K104" s="13">
        <f t="shared" si="11"/>
        <v>0</v>
      </c>
      <c r="L104" s="15"/>
      <c r="M104" s="15"/>
      <c r="N104" s="15"/>
      <c r="O104" s="15"/>
      <c r="P104" s="15"/>
      <c r="Q104" s="15"/>
      <c r="R104" s="15"/>
      <c r="S104" s="28"/>
      <c r="T104" s="15"/>
      <c r="U104" s="15"/>
      <c r="V104" s="15"/>
      <c r="W104" s="15"/>
      <c r="X104" s="15"/>
      <c r="Y104" s="15"/>
      <c r="Z104" s="15"/>
    </row>
    <row r="105" spans="1:34">
      <c r="A105" s="50" t="s">
        <v>203</v>
      </c>
      <c r="B105" s="49" t="s">
        <v>204</v>
      </c>
      <c r="C105" s="1" t="s">
        <v>205</v>
      </c>
      <c r="D105" s="127" t="s">
        <v>191</v>
      </c>
      <c r="E105" s="11">
        <v>19990</v>
      </c>
      <c r="F105" s="11">
        <f t="shared" si="2"/>
        <v>11994</v>
      </c>
      <c r="G105" s="11">
        <f t="shared" si="3"/>
        <v>10994.5</v>
      </c>
      <c r="H105" s="11">
        <f t="shared" si="4"/>
        <v>9995</v>
      </c>
      <c r="I105" s="11">
        <f t="shared" si="5"/>
        <v>6996.5</v>
      </c>
      <c r="J105" s="12">
        <f t="shared" si="10"/>
        <v>0</v>
      </c>
      <c r="K105" s="13">
        <f t="shared" si="11"/>
        <v>0</v>
      </c>
      <c r="L105" s="15"/>
      <c r="M105" s="15"/>
      <c r="N105" s="15"/>
      <c r="O105" s="28"/>
      <c r="P105" s="28"/>
      <c r="Q105" s="15"/>
      <c r="R105" s="28"/>
      <c r="S105" s="15"/>
      <c r="T105" s="15"/>
      <c r="U105" s="15"/>
      <c r="V105" s="15"/>
      <c r="W105" s="15"/>
      <c r="X105" s="15"/>
      <c r="Y105" s="15"/>
      <c r="Z105" s="15"/>
    </row>
    <row r="106" spans="1:34">
      <c r="A106" s="50" t="s">
        <v>206</v>
      </c>
      <c r="B106" s="49" t="s">
        <v>207</v>
      </c>
      <c r="C106" s="1" t="s">
        <v>208</v>
      </c>
      <c r="D106" s="127" t="s">
        <v>52</v>
      </c>
      <c r="E106" s="11">
        <v>36990</v>
      </c>
      <c r="F106" s="11">
        <f t="shared" si="2"/>
        <v>22194</v>
      </c>
      <c r="G106" s="11">
        <f t="shared" si="3"/>
        <v>20344.5</v>
      </c>
      <c r="H106" s="11">
        <f t="shared" si="4"/>
        <v>18495</v>
      </c>
      <c r="I106" s="11">
        <f t="shared" si="5"/>
        <v>12946.5</v>
      </c>
      <c r="J106" s="12">
        <f t="shared" si="10"/>
        <v>0</v>
      </c>
      <c r="K106" s="13">
        <f t="shared" si="11"/>
        <v>0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28"/>
      <c r="V106" s="15"/>
      <c r="W106" s="15"/>
      <c r="X106" s="15"/>
      <c r="Y106" s="15"/>
      <c r="Z106" s="15"/>
    </row>
    <row r="107" spans="1:34">
      <c r="A107" s="50" t="s">
        <v>209</v>
      </c>
      <c r="B107" s="49" t="s">
        <v>210</v>
      </c>
      <c r="C107" s="1" t="s">
        <v>211</v>
      </c>
      <c r="D107" s="127" t="s">
        <v>52</v>
      </c>
      <c r="E107" s="11">
        <v>20990</v>
      </c>
      <c r="F107" s="11">
        <f t="shared" si="2"/>
        <v>12594</v>
      </c>
      <c r="G107" s="11">
        <f t="shared" si="3"/>
        <v>11544.500000000002</v>
      </c>
      <c r="H107" s="11">
        <f t="shared" si="4"/>
        <v>10495</v>
      </c>
      <c r="I107" s="11">
        <f t="shared" si="5"/>
        <v>7346.4999999999991</v>
      </c>
      <c r="J107" s="12">
        <f t="shared" si="10"/>
        <v>0</v>
      </c>
      <c r="K107" s="13">
        <f t="shared" si="11"/>
        <v>0</v>
      </c>
      <c r="L107" s="15"/>
      <c r="M107" s="15"/>
      <c r="N107" s="15"/>
      <c r="O107" s="28"/>
      <c r="P107" s="28"/>
      <c r="Q107" s="28"/>
      <c r="R107" s="15"/>
      <c r="S107" s="28"/>
      <c r="T107" s="15"/>
      <c r="U107" s="15"/>
      <c r="V107" s="15"/>
      <c r="W107" s="15"/>
      <c r="X107" s="15"/>
      <c r="Y107" s="15"/>
      <c r="Z107" s="15"/>
    </row>
    <row r="108" spans="1:34" ht="25.5">
      <c r="A108" s="59" t="s">
        <v>38</v>
      </c>
      <c r="B108" s="59" t="s">
        <v>39</v>
      </c>
      <c r="C108" s="59" t="s">
        <v>212</v>
      </c>
      <c r="D108" s="59" t="s">
        <v>41</v>
      </c>
      <c r="E108" s="60" t="s">
        <v>42</v>
      </c>
      <c r="F108" s="63" t="s">
        <v>43</v>
      </c>
      <c r="G108" s="63" t="s">
        <v>44</v>
      </c>
      <c r="H108" s="63" t="s">
        <v>45</v>
      </c>
      <c r="I108" s="63" t="s">
        <v>46</v>
      </c>
      <c r="J108" s="60" t="s">
        <v>47</v>
      </c>
      <c r="K108" s="60" t="s">
        <v>48</v>
      </c>
      <c r="L108" s="61">
        <v>124</v>
      </c>
      <c r="M108" s="61">
        <v>125</v>
      </c>
      <c r="N108" s="61">
        <v>128</v>
      </c>
      <c r="O108" s="61">
        <v>130</v>
      </c>
      <c r="P108" s="61">
        <v>132</v>
      </c>
      <c r="Q108" s="61">
        <v>135</v>
      </c>
      <c r="R108" s="61">
        <v>139</v>
      </c>
      <c r="S108" s="61">
        <v>142</v>
      </c>
      <c r="T108" s="61">
        <v>144</v>
      </c>
      <c r="U108" s="61">
        <v>146</v>
      </c>
      <c r="V108" s="61">
        <v>149</v>
      </c>
      <c r="W108" s="61">
        <v>151</v>
      </c>
      <c r="X108" s="61">
        <v>158</v>
      </c>
      <c r="Y108" s="61">
        <v>165</v>
      </c>
      <c r="Z108" s="61"/>
      <c r="AA108" s="14"/>
      <c r="AB108" s="38"/>
      <c r="AC108" s="23"/>
      <c r="AD108" s="14"/>
      <c r="AE108" s="14"/>
      <c r="AF108" s="14"/>
      <c r="AG108" s="14"/>
      <c r="AH108" s="32"/>
    </row>
    <row r="109" spans="1:34">
      <c r="A109" s="50" t="s">
        <v>213</v>
      </c>
      <c r="B109" s="49" t="s">
        <v>214</v>
      </c>
      <c r="C109" s="1" t="s">
        <v>215</v>
      </c>
      <c r="D109" s="127" t="s">
        <v>191</v>
      </c>
      <c r="E109" s="73">
        <v>8990</v>
      </c>
      <c r="F109" s="11">
        <f t="shared" si="2"/>
        <v>5394</v>
      </c>
      <c r="G109" s="11">
        <f t="shared" si="3"/>
        <v>4944.5</v>
      </c>
      <c r="H109" s="11">
        <f t="shared" si="4"/>
        <v>4495</v>
      </c>
      <c r="I109" s="11">
        <f t="shared" si="5"/>
        <v>3146.5</v>
      </c>
      <c r="J109" s="12">
        <f>SUM(E109*K109)</f>
        <v>0</v>
      </c>
      <c r="K109" s="13">
        <f>SUM(L109:Z109)</f>
        <v>0</v>
      </c>
      <c r="L109" s="15"/>
      <c r="M109" s="15"/>
      <c r="N109" s="28"/>
      <c r="O109" s="15"/>
      <c r="P109" s="15"/>
      <c r="Q109" s="28"/>
      <c r="R109" s="15"/>
      <c r="S109" s="28"/>
      <c r="T109" s="15"/>
      <c r="U109" s="15"/>
      <c r="V109" s="28"/>
      <c r="W109" s="15"/>
      <c r="X109" s="15"/>
      <c r="Y109" s="15"/>
      <c r="Z109" s="15"/>
    </row>
    <row r="110" spans="1:34">
      <c r="A110" s="50" t="s">
        <v>216</v>
      </c>
      <c r="B110" s="49" t="s">
        <v>217</v>
      </c>
      <c r="C110" s="1" t="s">
        <v>218</v>
      </c>
      <c r="D110" s="127" t="s">
        <v>191</v>
      </c>
      <c r="E110" s="73">
        <v>8990</v>
      </c>
      <c r="F110" s="11">
        <f t="shared" si="2"/>
        <v>5394</v>
      </c>
      <c r="G110" s="11">
        <f t="shared" si="3"/>
        <v>4944.5</v>
      </c>
      <c r="H110" s="11">
        <f t="shared" si="4"/>
        <v>4495</v>
      </c>
      <c r="I110" s="11">
        <f t="shared" si="5"/>
        <v>3146.5</v>
      </c>
      <c r="J110" s="12">
        <f>SUM(E110*K110)</f>
        <v>0</v>
      </c>
      <c r="K110" s="13">
        <f>SUM(L110:Z110)</f>
        <v>0</v>
      </c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28"/>
      <c r="Y110" s="35"/>
      <c r="Z110" s="15"/>
    </row>
    <row r="111" spans="1:34">
      <c r="A111" s="50" t="s">
        <v>219</v>
      </c>
      <c r="B111" s="49" t="s">
        <v>220</v>
      </c>
      <c r="C111" s="1" t="s">
        <v>221</v>
      </c>
      <c r="D111" s="127" t="s">
        <v>191</v>
      </c>
      <c r="E111" s="73">
        <v>8990</v>
      </c>
      <c r="F111" s="11">
        <f t="shared" si="2"/>
        <v>5394</v>
      </c>
      <c r="G111" s="11">
        <f t="shared" si="3"/>
        <v>4944.5</v>
      </c>
      <c r="H111" s="11">
        <f t="shared" si="4"/>
        <v>4495</v>
      </c>
      <c r="I111" s="11">
        <f t="shared" si="5"/>
        <v>3146.5</v>
      </c>
      <c r="J111" s="12">
        <f>SUM(E111*K111)</f>
        <v>0</v>
      </c>
      <c r="K111" s="13">
        <f>SUM(L111:Z111)</f>
        <v>0</v>
      </c>
      <c r="L111" s="15"/>
      <c r="M111" s="15"/>
      <c r="N111" s="15"/>
      <c r="O111" s="15"/>
      <c r="P111" s="15"/>
      <c r="Q111" s="28"/>
      <c r="R111" s="15"/>
      <c r="S111" s="15"/>
      <c r="T111" s="28"/>
      <c r="U111" s="15"/>
      <c r="V111" s="15"/>
      <c r="W111" s="28"/>
      <c r="X111" s="28"/>
      <c r="Y111" s="35"/>
      <c r="Z111" s="15"/>
    </row>
    <row r="112" spans="1:34">
      <c r="A112" s="50" t="s">
        <v>222</v>
      </c>
      <c r="B112" s="49" t="s">
        <v>223</v>
      </c>
      <c r="C112" s="1" t="s">
        <v>224</v>
      </c>
      <c r="D112" s="127" t="s">
        <v>191</v>
      </c>
      <c r="E112" s="73">
        <v>7990</v>
      </c>
      <c r="F112" s="11">
        <f t="shared" si="2"/>
        <v>4794</v>
      </c>
      <c r="G112" s="11">
        <f t="shared" si="3"/>
        <v>4394.5</v>
      </c>
      <c r="H112" s="11">
        <f t="shared" si="4"/>
        <v>3995</v>
      </c>
      <c r="I112" s="11">
        <f t="shared" si="5"/>
        <v>2796.5</v>
      </c>
      <c r="J112" s="12">
        <f>SUM(E112*K112)</f>
        <v>0</v>
      </c>
      <c r="K112" s="13">
        <f>SUM(L112:Z112)</f>
        <v>0</v>
      </c>
      <c r="L112" s="28"/>
      <c r="M112" s="15"/>
      <c r="N112" s="15"/>
      <c r="O112" s="28"/>
      <c r="P112" s="15"/>
      <c r="Q112" s="28"/>
      <c r="R112" s="15"/>
      <c r="S112" s="15"/>
      <c r="T112" s="28"/>
      <c r="U112" s="15"/>
      <c r="V112" s="15"/>
      <c r="W112" s="15"/>
      <c r="X112" s="15"/>
      <c r="Y112" s="15"/>
      <c r="Z112" s="15"/>
    </row>
    <row r="113" spans="1:36">
      <c r="A113" s="50" t="s">
        <v>225</v>
      </c>
      <c r="B113" s="49" t="s">
        <v>226</v>
      </c>
      <c r="C113" s="1" t="s">
        <v>227</v>
      </c>
      <c r="D113" s="127" t="s">
        <v>52</v>
      </c>
      <c r="E113" s="73">
        <v>7990</v>
      </c>
      <c r="F113" s="11">
        <f t="shared" si="2"/>
        <v>4794</v>
      </c>
      <c r="G113" s="11">
        <f t="shared" si="3"/>
        <v>4394.5</v>
      </c>
      <c r="H113" s="11">
        <f t="shared" si="4"/>
        <v>3995</v>
      </c>
      <c r="I113" s="11">
        <f t="shared" si="5"/>
        <v>2796.5</v>
      </c>
      <c r="J113" s="12">
        <f>SUM(E113*K113)</f>
        <v>0</v>
      </c>
      <c r="K113" s="13">
        <f>SUM(L113:Z113)</f>
        <v>0</v>
      </c>
      <c r="L113" s="15"/>
      <c r="M113" s="28"/>
      <c r="N113" s="15"/>
      <c r="O113" s="15"/>
      <c r="P113" s="28"/>
      <c r="Q113" s="15"/>
      <c r="R113" s="28"/>
      <c r="S113" s="15"/>
      <c r="T113" s="15"/>
      <c r="U113" s="28"/>
      <c r="V113" s="15"/>
      <c r="W113" s="15"/>
      <c r="X113" s="15"/>
      <c r="Y113" s="15"/>
      <c r="Z113" s="15"/>
    </row>
    <row r="114" spans="1:36" ht="25.5">
      <c r="A114" s="59" t="s">
        <v>38</v>
      </c>
      <c r="B114" s="59" t="s">
        <v>39</v>
      </c>
      <c r="C114" s="59" t="s">
        <v>228</v>
      </c>
      <c r="D114" s="59" t="s">
        <v>41</v>
      </c>
      <c r="E114" s="60" t="s">
        <v>42</v>
      </c>
      <c r="F114" s="63" t="s">
        <v>43</v>
      </c>
      <c r="G114" s="63" t="s">
        <v>44</v>
      </c>
      <c r="H114" s="63" t="s">
        <v>45</v>
      </c>
      <c r="I114" s="63" t="s">
        <v>46</v>
      </c>
      <c r="J114" s="60" t="s">
        <v>47</v>
      </c>
      <c r="K114" s="60" t="s">
        <v>48</v>
      </c>
      <c r="L114" s="64" t="s">
        <v>229</v>
      </c>
      <c r="M114" s="14"/>
      <c r="N114" s="23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32"/>
    </row>
    <row r="115" spans="1:36">
      <c r="A115" s="52" t="s">
        <v>230</v>
      </c>
      <c r="B115" s="49" t="s">
        <v>231</v>
      </c>
      <c r="C115" s="49" t="s">
        <v>232</v>
      </c>
      <c r="D115" s="26" t="s">
        <v>52</v>
      </c>
      <c r="E115" s="11">
        <v>9990</v>
      </c>
      <c r="F115" s="11">
        <f t="shared" ref="F115:F127" si="12">E115*0.6</f>
        <v>5994</v>
      </c>
      <c r="G115" s="11">
        <f t="shared" ref="G115:G127" si="13">E115*0.55</f>
        <v>5494.5</v>
      </c>
      <c r="H115" s="11">
        <f t="shared" ref="H115:H127" si="14">E115*0.5</f>
        <v>4995</v>
      </c>
      <c r="I115" s="11">
        <f t="shared" ref="I115:I127" si="15">E115*0.35</f>
        <v>3496.5</v>
      </c>
      <c r="J115" s="12">
        <f t="shared" ref="J115:J121" si="16">SUM(E115*K115)</f>
        <v>0</v>
      </c>
      <c r="K115" s="13">
        <f t="shared" ref="K115:K121" si="17">SUM(L115)</f>
        <v>0</v>
      </c>
      <c r="L115" s="28"/>
    </row>
    <row r="116" spans="1:36">
      <c r="A116" s="52" t="s">
        <v>233</v>
      </c>
      <c r="B116" s="49" t="s">
        <v>234</v>
      </c>
      <c r="C116" s="49" t="s">
        <v>235</v>
      </c>
      <c r="D116" s="26" t="s">
        <v>52</v>
      </c>
      <c r="E116" s="11">
        <v>10990</v>
      </c>
      <c r="F116" s="11">
        <f t="shared" si="12"/>
        <v>6594</v>
      </c>
      <c r="G116" s="11">
        <f t="shared" si="13"/>
        <v>6044.5000000000009</v>
      </c>
      <c r="H116" s="11">
        <f t="shared" si="14"/>
        <v>5495</v>
      </c>
      <c r="I116" s="11">
        <f t="shared" si="15"/>
        <v>3846.4999999999995</v>
      </c>
      <c r="J116" s="12">
        <f t="shared" si="16"/>
        <v>0</v>
      </c>
      <c r="K116" s="13">
        <f t="shared" si="17"/>
        <v>0</v>
      </c>
      <c r="L116" s="28"/>
    </row>
    <row r="117" spans="1:36">
      <c r="A117" s="52" t="s">
        <v>236</v>
      </c>
      <c r="B117" s="49" t="s">
        <v>237</v>
      </c>
      <c r="C117" s="49" t="s">
        <v>238</v>
      </c>
      <c r="D117" s="26" t="s">
        <v>52</v>
      </c>
      <c r="E117" s="11">
        <v>9990</v>
      </c>
      <c r="F117" s="11">
        <f t="shared" si="12"/>
        <v>5994</v>
      </c>
      <c r="G117" s="11">
        <f t="shared" si="13"/>
        <v>5494.5</v>
      </c>
      <c r="H117" s="11">
        <f t="shared" si="14"/>
        <v>4995</v>
      </c>
      <c r="I117" s="11">
        <f t="shared" si="15"/>
        <v>3496.5</v>
      </c>
      <c r="J117" s="12">
        <f t="shared" si="16"/>
        <v>0</v>
      </c>
      <c r="K117" s="13">
        <f t="shared" si="17"/>
        <v>0</v>
      </c>
      <c r="L117" s="28"/>
    </row>
    <row r="118" spans="1:36">
      <c r="A118" s="52" t="s">
        <v>239</v>
      </c>
      <c r="B118" s="49" t="s">
        <v>240</v>
      </c>
      <c r="C118" s="49" t="s">
        <v>241</v>
      </c>
      <c r="D118" s="26" t="s">
        <v>52</v>
      </c>
      <c r="E118" s="11">
        <v>8990</v>
      </c>
      <c r="F118" s="11">
        <f t="shared" si="12"/>
        <v>5394</v>
      </c>
      <c r="G118" s="11">
        <f t="shared" si="13"/>
        <v>4944.5</v>
      </c>
      <c r="H118" s="11">
        <f t="shared" si="14"/>
        <v>4495</v>
      </c>
      <c r="I118" s="11">
        <f t="shared" si="15"/>
        <v>3146.5</v>
      </c>
      <c r="J118" s="12">
        <f t="shared" si="16"/>
        <v>0</v>
      </c>
      <c r="K118" s="13">
        <f t="shared" si="17"/>
        <v>0</v>
      </c>
      <c r="L118" s="28"/>
    </row>
    <row r="119" spans="1:36">
      <c r="A119" s="52" t="s">
        <v>242</v>
      </c>
      <c r="B119" s="49" t="s">
        <v>243</v>
      </c>
      <c r="C119" s="49" t="s">
        <v>244</v>
      </c>
      <c r="D119" s="26" t="s">
        <v>52</v>
      </c>
      <c r="E119" s="11">
        <v>6990</v>
      </c>
      <c r="F119" s="11">
        <f t="shared" si="12"/>
        <v>4194</v>
      </c>
      <c r="G119" s="11">
        <f t="shared" si="13"/>
        <v>3844.5000000000005</v>
      </c>
      <c r="H119" s="11">
        <f t="shared" si="14"/>
        <v>3495</v>
      </c>
      <c r="I119" s="11">
        <f t="shared" si="15"/>
        <v>2446.5</v>
      </c>
      <c r="J119" s="12">
        <f t="shared" si="16"/>
        <v>0</v>
      </c>
      <c r="K119" s="13">
        <f t="shared" si="17"/>
        <v>0</v>
      </c>
      <c r="L119" s="28"/>
    </row>
    <row r="120" spans="1:36">
      <c r="A120" s="52" t="s">
        <v>245</v>
      </c>
      <c r="B120" s="49" t="s">
        <v>246</v>
      </c>
      <c r="C120" s="49" t="s">
        <v>247</v>
      </c>
      <c r="D120" s="26" t="s">
        <v>52</v>
      </c>
      <c r="E120" s="11">
        <v>6490</v>
      </c>
      <c r="F120" s="11">
        <f t="shared" si="12"/>
        <v>3894</v>
      </c>
      <c r="G120" s="11">
        <f t="shared" si="13"/>
        <v>3569.5000000000005</v>
      </c>
      <c r="H120" s="11">
        <f t="shared" si="14"/>
        <v>3245</v>
      </c>
      <c r="I120" s="11">
        <f t="shared" si="15"/>
        <v>2271.5</v>
      </c>
      <c r="J120" s="12">
        <f t="shared" si="16"/>
        <v>0</v>
      </c>
      <c r="K120" s="13">
        <f t="shared" si="17"/>
        <v>0</v>
      </c>
      <c r="L120" s="28"/>
    </row>
    <row r="121" spans="1:36">
      <c r="A121" s="52" t="s">
        <v>248</v>
      </c>
      <c r="B121" s="49" t="s">
        <v>249</v>
      </c>
      <c r="C121" s="49" t="s">
        <v>250</v>
      </c>
      <c r="D121" s="26" t="s">
        <v>52</v>
      </c>
      <c r="E121" s="11">
        <v>7990</v>
      </c>
      <c r="F121" s="11">
        <f t="shared" si="12"/>
        <v>4794</v>
      </c>
      <c r="G121" s="11">
        <f t="shared" si="13"/>
        <v>4394.5</v>
      </c>
      <c r="H121" s="11">
        <f t="shared" si="14"/>
        <v>3995</v>
      </c>
      <c r="I121" s="11">
        <f t="shared" si="15"/>
        <v>2796.5</v>
      </c>
      <c r="J121" s="12">
        <f t="shared" si="16"/>
        <v>0</v>
      </c>
      <c r="K121" s="13">
        <f t="shared" si="17"/>
        <v>0</v>
      </c>
      <c r="L121" s="28"/>
    </row>
    <row r="122" spans="1:36" ht="25.5">
      <c r="A122" s="59" t="s">
        <v>38</v>
      </c>
      <c r="B122" s="59" t="s">
        <v>39</v>
      </c>
      <c r="C122" s="59" t="s">
        <v>251</v>
      </c>
      <c r="D122" s="59" t="s">
        <v>41</v>
      </c>
      <c r="E122" s="60" t="s">
        <v>42</v>
      </c>
      <c r="F122" s="63" t="s">
        <v>43</v>
      </c>
      <c r="G122" s="63" t="s">
        <v>44</v>
      </c>
      <c r="H122" s="63" t="s">
        <v>45</v>
      </c>
      <c r="I122" s="63" t="s">
        <v>46</v>
      </c>
      <c r="J122" s="60" t="s">
        <v>47</v>
      </c>
      <c r="K122" s="60" t="s">
        <v>48</v>
      </c>
      <c r="L122" s="64" t="s">
        <v>229</v>
      </c>
      <c r="M122" s="14"/>
      <c r="N122" s="23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32"/>
    </row>
    <row r="123" spans="1:36">
      <c r="A123" s="52" t="s">
        <v>252</v>
      </c>
      <c r="B123" s="49" t="s">
        <v>253</v>
      </c>
      <c r="C123" s="49" t="s">
        <v>254</v>
      </c>
      <c r="D123" s="26" t="s">
        <v>52</v>
      </c>
      <c r="E123" s="11">
        <v>3990</v>
      </c>
      <c r="F123" s="11">
        <f t="shared" si="12"/>
        <v>2394</v>
      </c>
      <c r="G123" s="11">
        <f t="shared" si="13"/>
        <v>2194.5</v>
      </c>
      <c r="H123" s="11">
        <f t="shared" si="14"/>
        <v>1995</v>
      </c>
      <c r="I123" s="11">
        <f t="shared" si="15"/>
        <v>1396.5</v>
      </c>
      <c r="J123" s="12">
        <f>SUM(E123*K123)</f>
        <v>0</v>
      </c>
      <c r="K123" s="13">
        <f>SUM(L123)</f>
        <v>0</v>
      </c>
      <c r="L123" s="28"/>
    </row>
    <row r="124" spans="1:36">
      <c r="A124" s="52" t="s">
        <v>255</v>
      </c>
      <c r="B124" s="49" t="s">
        <v>256</v>
      </c>
      <c r="C124" s="49" t="s">
        <v>257</v>
      </c>
      <c r="D124" s="26" t="s">
        <v>52</v>
      </c>
      <c r="E124" s="11">
        <v>4690</v>
      </c>
      <c r="F124" s="11">
        <f t="shared" si="12"/>
        <v>2814</v>
      </c>
      <c r="G124" s="11">
        <f t="shared" si="13"/>
        <v>2579.5</v>
      </c>
      <c r="H124" s="11">
        <f t="shared" si="14"/>
        <v>2345</v>
      </c>
      <c r="I124" s="11">
        <f t="shared" si="15"/>
        <v>1641.5</v>
      </c>
      <c r="J124" s="12">
        <f>SUM(E124*K124)</f>
        <v>0</v>
      </c>
      <c r="K124" s="13">
        <f>SUM(L124)</f>
        <v>0</v>
      </c>
      <c r="L124" s="28"/>
    </row>
    <row r="125" spans="1:36">
      <c r="A125" s="52" t="s">
        <v>258</v>
      </c>
      <c r="B125" s="49" t="s">
        <v>259</v>
      </c>
      <c r="C125" s="49" t="s">
        <v>260</v>
      </c>
      <c r="D125" s="26" t="s">
        <v>52</v>
      </c>
      <c r="E125" s="11">
        <v>2990</v>
      </c>
      <c r="F125" s="11">
        <f t="shared" si="12"/>
        <v>1794</v>
      </c>
      <c r="G125" s="11">
        <f t="shared" si="13"/>
        <v>1644.5000000000002</v>
      </c>
      <c r="H125" s="11">
        <f t="shared" si="14"/>
        <v>1495</v>
      </c>
      <c r="I125" s="11">
        <f t="shared" si="15"/>
        <v>1046.5</v>
      </c>
      <c r="J125" s="12">
        <f>SUM(E125*K125)</f>
        <v>0</v>
      </c>
      <c r="K125" s="13">
        <f>SUM(L125)</f>
        <v>0</v>
      </c>
      <c r="L125" s="28"/>
    </row>
    <row r="126" spans="1:36">
      <c r="A126" s="52" t="s">
        <v>261</v>
      </c>
      <c r="B126" s="49" t="s">
        <v>262</v>
      </c>
      <c r="C126" s="49" t="s">
        <v>263</v>
      </c>
      <c r="D126" s="26" t="s">
        <v>52</v>
      </c>
      <c r="E126" s="11">
        <v>2790</v>
      </c>
      <c r="F126" s="11">
        <f t="shared" si="12"/>
        <v>1674</v>
      </c>
      <c r="G126" s="11">
        <f t="shared" si="13"/>
        <v>1534.5000000000002</v>
      </c>
      <c r="H126" s="11">
        <f t="shared" si="14"/>
        <v>1395</v>
      </c>
      <c r="I126" s="11">
        <f t="shared" si="15"/>
        <v>976.49999999999989</v>
      </c>
      <c r="J126" s="12">
        <f>SUM(E126*K126)</f>
        <v>0</v>
      </c>
      <c r="K126" s="13">
        <f>SUM(L126)</f>
        <v>0</v>
      </c>
      <c r="L126" s="28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6">
      <c r="A127" s="52" t="s">
        <v>264</v>
      </c>
      <c r="B127" s="49" t="s">
        <v>265</v>
      </c>
      <c r="C127" s="49" t="s">
        <v>266</v>
      </c>
      <c r="D127" s="26" t="s">
        <v>52</v>
      </c>
      <c r="E127" s="11">
        <v>2390</v>
      </c>
      <c r="F127" s="11">
        <f t="shared" si="12"/>
        <v>1434</v>
      </c>
      <c r="G127" s="11">
        <f t="shared" si="13"/>
        <v>1314.5</v>
      </c>
      <c r="H127" s="11">
        <f t="shared" si="14"/>
        <v>1195</v>
      </c>
      <c r="I127" s="11">
        <f t="shared" si="15"/>
        <v>836.5</v>
      </c>
      <c r="J127" s="12">
        <f>SUM(E127*K127)</f>
        <v>0</v>
      </c>
      <c r="K127" s="13">
        <f>SUM(L127)</f>
        <v>0</v>
      </c>
      <c r="L127" s="28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6">
      <c r="A128" s="54"/>
      <c r="B128" s="47"/>
      <c r="C128" s="47"/>
      <c r="D128" s="53"/>
      <c r="E128" s="46"/>
      <c r="F128" s="46"/>
      <c r="G128" s="46"/>
      <c r="H128" s="46"/>
      <c r="I128" s="46"/>
      <c r="J128" s="46"/>
      <c r="K128" s="46"/>
      <c r="L128" s="46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>
      <c r="A129" s="54"/>
      <c r="B129" s="47"/>
      <c r="C129" s="47"/>
      <c r="D129" s="53"/>
      <c r="E129" s="46"/>
      <c r="F129" s="46"/>
      <c r="G129" s="46"/>
      <c r="H129" s="46"/>
      <c r="I129" s="46"/>
      <c r="J129" s="46"/>
      <c r="K129" s="16">
        <f>SUM(K50:K127)</f>
        <v>0</v>
      </c>
      <c r="L129" s="123" t="s">
        <v>48</v>
      </c>
      <c r="M129" s="124"/>
      <c r="N129" s="125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>
      <c r="A130" s="54"/>
      <c r="B130" s="47"/>
      <c r="C130" s="47"/>
      <c r="K130" s="46"/>
      <c r="L130" s="46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</sheetData>
  <mergeCells count="1">
    <mergeCell ref="L129:N129"/>
  </mergeCells>
  <phoneticPr fontId="11" type="noConversion"/>
  <pageMargins left="0.27559055118110237" right="0.27559055118110237" top="0.55118110236220474" bottom="0.39370078740157483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79"/>
  <sheetViews>
    <sheetView topLeftCell="A13" zoomScale="85" zoomScaleNormal="85" workbookViewId="0" xr3:uid="{958C4451-9541-5A59-BF78-D2F731DF1C81}">
      <selection activeCell="B9" sqref="B9"/>
    </sheetView>
  </sheetViews>
  <sheetFormatPr defaultRowHeight="12.75"/>
  <cols>
    <col min="1" max="1" width="17.140625" style="3" customWidth="1"/>
    <col min="2" max="2" width="18.140625" style="3" customWidth="1"/>
    <col min="3" max="3" width="37.28515625" style="3" customWidth="1"/>
    <col min="4" max="4" width="4.140625" style="3" customWidth="1"/>
    <col min="5" max="6" width="12.7109375" style="3" customWidth="1"/>
    <col min="7" max="7" width="12.140625" style="3" customWidth="1"/>
    <col min="8" max="8" width="9.140625" style="3"/>
    <col min="9" max="20" width="5.140625" style="3" customWidth="1"/>
    <col min="21" max="21" width="5" style="3" customWidth="1"/>
    <col min="22" max="25" width="5" customWidth="1"/>
  </cols>
  <sheetData>
    <row r="1" spans="1:30" s="45" customFormat="1" ht="18">
      <c r="A1" s="41" t="s">
        <v>267</v>
      </c>
      <c r="B1" s="2"/>
      <c r="C1" s="42"/>
      <c r="D1" s="4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30" ht="12" customHeight="1">
      <c r="A2" s="4"/>
      <c r="B2" s="4"/>
      <c r="C2" s="4"/>
      <c r="D2" s="4"/>
    </row>
    <row r="3" spans="1:30" ht="12" customHeight="1">
      <c r="A3" s="5" t="s">
        <v>1</v>
      </c>
      <c r="B3" s="6" t="s">
        <v>2</v>
      </c>
      <c r="C3" s="7"/>
      <c r="D3" s="7"/>
    </row>
    <row r="4" spans="1:30" ht="12" customHeight="1">
      <c r="A4" s="8"/>
      <c r="B4" s="6" t="s">
        <v>3</v>
      </c>
      <c r="C4" s="7"/>
      <c r="D4" s="7"/>
    </row>
    <row r="5" spans="1:30" ht="12" customHeight="1">
      <c r="A5" s="8"/>
      <c r="B5" s="6" t="s">
        <v>4</v>
      </c>
      <c r="C5" s="7"/>
      <c r="D5" s="7"/>
    </row>
    <row r="6" spans="1:30" ht="12" customHeight="1">
      <c r="A6" s="8"/>
      <c r="B6" s="6" t="s">
        <v>5</v>
      </c>
      <c r="C6" s="7"/>
      <c r="D6" s="7"/>
    </row>
    <row r="7" spans="1:30" ht="12" customHeight="1">
      <c r="A7" s="8"/>
      <c r="B7" s="6" t="s">
        <v>6</v>
      </c>
      <c r="C7" s="7"/>
      <c r="D7" s="7"/>
    </row>
    <row r="8" spans="1:30" ht="12" customHeight="1">
      <c r="A8" s="8"/>
      <c r="B8" s="19"/>
      <c r="C8" s="17"/>
      <c r="D8" s="17"/>
    </row>
    <row r="9" spans="1:30" s="81" customFormat="1">
      <c r="A9" s="76" t="s">
        <v>7</v>
      </c>
      <c r="B9" s="77"/>
      <c r="C9" s="78"/>
      <c r="D9" s="79"/>
      <c r="E9" s="80"/>
      <c r="F9" s="80"/>
      <c r="G9" s="80"/>
      <c r="H9" s="80"/>
      <c r="I9" s="80"/>
      <c r="J9" s="80"/>
      <c r="K9" s="80"/>
      <c r="L9" s="80"/>
      <c r="M9" s="7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 spans="1:30" s="81" customFormat="1">
      <c r="A10" s="82"/>
      <c r="B10" s="83"/>
      <c r="C10" s="84"/>
      <c r="D10" s="79"/>
      <c r="E10" s="80"/>
      <c r="F10" s="80"/>
      <c r="G10" s="80"/>
      <c r="H10" s="80"/>
      <c r="I10" s="80"/>
      <c r="J10" s="80"/>
      <c r="K10" s="80"/>
      <c r="L10" s="80"/>
      <c r="M10" s="7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s="81" customFormat="1">
      <c r="A11" s="85" t="s">
        <v>8</v>
      </c>
      <c r="B11" s="86"/>
      <c r="C11" s="87"/>
      <c r="D11" s="79"/>
      <c r="E11" s="80"/>
      <c r="F11" s="80"/>
      <c r="G11" s="80"/>
      <c r="H11" s="80"/>
      <c r="I11" s="80"/>
      <c r="J11" s="80"/>
      <c r="K11" s="80"/>
      <c r="L11" s="80"/>
      <c r="M11" s="79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0" s="81" customFormat="1">
      <c r="A12" s="85" t="s">
        <v>9</v>
      </c>
      <c r="B12" s="88"/>
      <c r="C12" s="89"/>
      <c r="D12" s="79"/>
      <c r="E12" s="80"/>
      <c r="F12" s="80"/>
      <c r="G12" s="80"/>
      <c r="H12" s="80"/>
      <c r="I12" s="80"/>
      <c r="J12" s="80"/>
      <c r="K12" s="80"/>
      <c r="L12" s="80"/>
      <c r="M12" s="79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0" s="81" customFormat="1">
      <c r="A13" s="85" t="s">
        <v>10</v>
      </c>
      <c r="B13" s="83"/>
      <c r="C13" s="84"/>
      <c r="D13" s="79"/>
      <c r="E13" s="80"/>
      <c r="F13" s="80"/>
      <c r="G13" s="80"/>
      <c r="H13" s="80"/>
      <c r="I13" s="80"/>
      <c r="J13" s="80"/>
      <c r="K13" s="80"/>
      <c r="L13" s="80"/>
      <c r="M13" s="7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0" s="81" customFormat="1">
      <c r="A14" s="85" t="s">
        <v>11</v>
      </c>
      <c r="B14" s="83"/>
      <c r="C14" s="84"/>
      <c r="D14" s="79"/>
      <c r="E14" s="80"/>
      <c r="F14" s="80"/>
      <c r="G14" s="80"/>
      <c r="H14" s="80"/>
      <c r="I14" s="80"/>
      <c r="J14" s="80"/>
      <c r="K14" s="80"/>
      <c r="L14" s="80"/>
      <c r="M14" s="79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0" s="81" customFormat="1">
      <c r="A15" s="82"/>
      <c r="B15" s="83"/>
      <c r="C15" s="84"/>
      <c r="D15" s="79"/>
      <c r="E15" s="80"/>
      <c r="F15" s="80"/>
      <c r="G15" s="80"/>
      <c r="H15" s="80"/>
      <c r="I15" s="80"/>
      <c r="J15" s="80"/>
      <c r="K15" s="80"/>
      <c r="L15" s="80"/>
      <c r="M15" s="79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0" s="81" customFormat="1">
      <c r="A16" s="85" t="s">
        <v>12</v>
      </c>
      <c r="B16" s="83"/>
      <c r="C16" s="84"/>
      <c r="D16" s="79"/>
      <c r="E16" s="80"/>
      <c r="F16" s="80"/>
      <c r="G16" s="80"/>
      <c r="H16" s="80"/>
      <c r="I16" s="80"/>
      <c r="J16" s="80"/>
      <c r="K16" s="80"/>
      <c r="L16" s="80"/>
      <c r="M16" s="79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s="81" customFormat="1">
      <c r="A17" s="85" t="s">
        <v>13</v>
      </c>
      <c r="B17" s="83"/>
      <c r="C17" s="84"/>
      <c r="D17" s="79"/>
      <c r="E17" s="80"/>
      <c r="F17" s="80"/>
      <c r="G17" s="80"/>
      <c r="H17" s="80"/>
      <c r="I17" s="80"/>
      <c r="J17" s="80"/>
      <c r="K17" s="80"/>
      <c r="L17" s="80"/>
      <c r="M17" s="7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s="81" customFormat="1">
      <c r="A18" s="82"/>
      <c r="B18" s="83"/>
      <c r="C18" s="84"/>
      <c r="D18" s="79"/>
      <c r="E18" s="80"/>
      <c r="F18" s="80"/>
      <c r="G18" s="80"/>
      <c r="H18" s="80"/>
      <c r="I18" s="80"/>
      <c r="J18" s="80"/>
      <c r="K18" s="80"/>
      <c r="L18" s="80"/>
      <c r="M18" s="79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s="81" customFormat="1">
      <c r="A19" s="85" t="s">
        <v>14</v>
      </c>
      <c r="B19" s="88"/>
      <c r="C19" s="89"/>
      <c r="D19" s="79"/>
      <c r="E19" s="80"/>
      <c r="F19" s="80"/>
      <c r="G19" s="80"/>
      <c r="H19" s="80"/>
      <c r="I19" s="80"/>
      <c r="J19" s="80"/>
      <c r="K19" s="80"/>
      <c r="L19" s="80"/>
      <c r="M19" s="7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s="81" customFormat="1">
      <c r="A20" s="82"/>
      <c r="B20" s="88"/>
      <c r="C20" s="89"/>
      <c r="D20" s="79"/>
      <c r="E20" s="80"/>
      <c r="F20" s="80"/>
      <c r="G20" s="80"/>
      <c r="H20" s="80"/>
      <c r="I20" s="80"/>
      <c r="J20" s="80"/>
      <c r="K20" s="80"/>
      <c r="L20" s="80"/>
      <c r="M20" s="79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s="81" customFormat="1">
      <c r="A21" s="82"/>
      <c r="B21" s="90"/>
      <c r="C21" s="91"/>
      <c r="D21" s="79"/>
      <c r="E21" s="80"/>
      <c r="F21" s="80"/>
      <c r="G21" s="80"/>
      <c r="H21" s="80"/>
      <c r="I21" s="80"/>
      <c r="J21" s="80"/>
      <c r="K21" s="80"/>
      <c r="L21" s="80"/>
      <c r="M21" s="79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s="81" customFormat="1">
      <c r="A22" s="82"/>
      <c r="B22" s="90"/>
      <c r="C22" s="91"/>
      <c r="D22" s="79"/>
      <c r="E22" s="80"/>
      <c r="F22" s="80"/>
      <c r="G22" s="80"/>
      <c r="H22" s="80"/>
      <c r="I22" s="80"/>
      <c r="J22" s="80"/>
      <c r="K22" s="80"/>
      <c r="L22" s="80"/>
      <c r="M22" s="79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s="81" customFormat="1">
      <c r="A23" s="85" t="s">
        <v>15</v>
      </c>
      <c r="B23" s="83"/>
      <c r="C23" s="84"/>
      <c r="D23" s="79"/>
      <c r="E23" s="80"/>
      <c r="F23" s="80"/>
      <c r="G23" s="80"/>
      <c r="H23" s="80"/>
      <c r="I23" s="80"/>
      <c r="J23" s="80"/>
      <c r="K23" s="80"/>
      <c r="L23" s="80"/>
      <c r="M23" s="79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s="81" customFormat="1">
      <c r="A24" s="85" t="s">
        <v>16</v>
      </c>
      <c r="B24" s="83"/>
      <c r="C24" s="84"/>
      <c r="D24" s="79"/>
      <c r="E24" s="80"/>
      <c r="F24" s="80"/>
      <c r="G24" s="80"/>
      <c r="H24" s="80"/>
      <c r="I24" s="80"/>
      <c r="J24" s="80"/>
      <c r="K24" s="80"/>
      <c r="L24" s="80"/>
      <c r="M24" s="79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s="81" customFormat="1">
      <c r="A25" s="85" t="s">
        <v>17</v>
      </c>
      <c r="B25" s="83"/>
      <c r="C25" s="84"/>
      <c r="D25" s="79"/>
      <c r="E25" s="80"/>
      <c r="F25" s="80"/>
      <c r="G25" s="80"/>
      <c r="H25" s="80"/>
      <c r="I25" s="80"/>
      <c r="J25" s="80"/>
      <c r="K25" s="80"/>
      <c r="L25" s="80"/>
      <c r="M25" s="79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s="81" customFormat="1">
      <c r="A26" s="82"/>
      <c r="B26" s="83"/>
      <c r="C26" s="84"/>
      <c r="D26" s="79"/>
      <c r="E26" s="80"/>
      <c r="F26" s="80"/>
      <c r="G26" s="80"/>
      <c r="H26" s="80"/>
      <c r="I26" s="80"/>
      <c r="J26" s="80"/>
      <c r="K26" s="80"/>
      <c r="L26" s="80"/>
      <c r="M26" s="79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s="81" customFormat="1" ht="25.5">
      <c r="A27" s="92" t="s">
        <v>18</v>
      </c>
      <c r="B27" s="93" t="s">
        <v>19</v>
      </c>
      <c r="C27" s="94" t="s">
        <v>268</v>
      </c>
      <c r="D27" s="79"/>
      <c r="E27" s="80"/>
      <c r="F27" s="80"/>
      <c r="G27" s="80"/>
      <c r="H27" s="80"/>
      <c r="I27" s="80"/>
      <c r="J27" s="80"/>
      <c r="K27" s="80"/>
      <c r="L27" s="80"/>
      <c r="M27" s="7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s="81" customFormat="1">
      <c r="A28" s="92"/>
      <c r="B28" s="95"/>
      <c r="C28" s="94"/>
      <c r="D28" s="79"/>
      <c r="E28" s="80"/>
      <c r="F28" s="80"/>
      <c r="G28" s="80"/>
      <c r="H28" s="80"/>
      <c r="I28" s="80"/>
      <c r="J28" s="80"/>
      <c r="K28" s="80"/>
      <c r="L28" s="80"/>
      <c r="M28" s="7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s="81" customFormat="1">
      <c r="A29" s="82"/>
      <c r="B29" s="9"/>
      <c r="C29" s="96"/>
      <c r="D29" s="79"/>
      <c r="E29" s="80"/>
      <c r="F29" s="80"/>
      <c r="G29" s="80"/>
      <c r="H29" s="80"/>
      <c r="I29" s="80"/>
      <c r="J29" s="80"/>
      <c r="K29" s="80"/>
      <c r="L29" s="80"/>
      <c r="M29" s="79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s="81" customFormat="1">
      <c r="A30" s="85" t="s">
        <v>24</v>
      </c>
      <c r="B30" s="97"/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7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s="81" customFormat="1">
      <c r="A31" s="85"/>
      <c r="B31" s="83"/>
      <c r="C31" s="98"/>
      <c r="D31" s="79"/>
      <c r="E31" s="80"/>
      <c r="F31" s="80"/>
      <c r="G31" s="80"/>
      <c r="H31" s="80"/>
      <c r="I31" s="80"/>
      <c r="J31" s="80"/>
      <c r="K31" s="80"/>
      <c r="L31" s="80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s="81" customFormat="1">
      <c r="A32" s="85" t="s">
        <v>25</v>
      </c>
      <c r="B32" s="83"/>
      <c r="C32" s="98"/>
      <c r="D32" s="79"/>
      <c r="E32" s="80"/>
      <c r="F32" s="80"/>
      <c r="G32" s="80"/>
      <c r="H32" s="80"/>
      <c r="I32" s="80"/>
      <c r="J32" s="80"/>
      <c r="K32" s="80"/>
      <c r="L32" s="80"/>
      <c r="M32" s="79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1:30" s="81" customFormat="1">
      <c r="A33" s="85"/>
      <c r="B33" s="97"/>
      <c r="C33" s="98"/>
      <c r="D33" s="79"/>
      <c r="E33" s="80"/>
      <c r="F33" s="80"/>
      <c r="G33" s="80"/>
      <c r="H33" s="80"/>
      <c r="I33" s="80"/>
      <c r="J33" s="80"/>
      <c r="K33" s="80"/>
      <c r="L33" s="80"/>
      <c r="M33" s="79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s="81" customFormat="1">
      <c r="A34" s="85" t="s">
        <v>26</v>
      </c>
      <c r="B34" s="97"/>
      <c r="C34" s="98"/>
      <c r="D34" s="79"/>
      <c r="E34" s="80"/>
      <c r="F34" s="80"/>
      <c r="G34" s="80"/>
      <c r="H34" s="80"/>
      <c r="I34" s="80"/>
      <c r="J34" s="80"/>
      <c r="K34" s="80"/>
      <c r="L34" s="80"/>
      <c r="M34" s="79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s="81" customFormat="1">
      <c r="A35" s="85"/>
      <c r="B35" s="83"/>
      <c r="C35" s="98"/>
      <c r="D35" s="79"/>
      <c r="E35" s="80"/>
      <c r="F35" s="80"/>
      <c r="G35" s="80"/>
      <c r="H35" s="80"/>
      <c r="I35" s="80"/>
      <c r="J35" s="80"/>
      <c r="K35" s="80"/>
      <c r="L35" s="80"/>
      <c r="M35" s="7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1:30" s="81" customFormat="1">
      <c r="A36" s="85" t="s">
        <v>27</v>
      </c>
      <c r="B36" s="97"/>
      <c r="C36" s="98"/>
      <c r="D36" s="79"/>
      <c r="E36" s="80"/>
      <c r="F36" s="80"/>
      <c r="G36" s="80"/>
      <c r="H36" s="80"/>
      <c r="I36" s="80"/>
      <c r="J36" s="80"/>
      <c r="K36" s="80"/>
      <c r="L36" s="80"/>
      <c r="M36" s="79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s="81" customFormat="1">
      <c r="A37" s="76"/>
      <c r="B37" s="97"/>
      <c r="C37" s="99"/>
      <c r="D37" s="79"/>
      <c r="E37" s="80"/>
      <c r="F37" s="80"/>
      <c r="G37" s="80"/>
      <c r="H37" s="80"/>
      <c r="I37" s="80"/>
      <c r="J37" s="80"/>
      <c r="K37" s="80"/>
      <c r="L37" s="80"/>
      <c r="M37" s="79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1:30" s="81" customFormat="1">
      <c r="A38" s="85" t="s">
        <v>28</v>
      </c>
      <c r="B38" s="100" t="s">
        <v>29</v>
      </c>
      <c r="C38" s="101"/>
      <c r="D38" s="79"/>
      <c r="E38" s="80"/>
      <c r="F38" s="80"/>
      <c r="G38" s="80"/>
      <c r="H38" s="80"/>
      <c r="I38" s="80"/>
      <c r="J38" s="80"/>
      <c r="K38" s="80"/>
      <c r="L38" s="80"/>
      <c r="M38" s="79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1:30" s="81" customFormat="1">
      <c r="A39" s="102"/>
      <c r="B39" s="97"/>
      <c r="C39" s="103"/>
      <c r="D39" s="79"/>
      <c r="E39" s="80"/>
      <c r="F39" s="80"/>
      <c r="G39" s="80"/>
      <c r="H39" s="80"/>
      <c r="I39" s="80"/>
      <c r="J39" s="80"/>
      <c r="K39" s="80"/>
      <c r="L39" s="80"/>
      <c r="M39" s="79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s="81" customFormat="1">
      <c r="A40" s="102" t="s">
        <v>30</v>
      </c>
      <c r="B40" s="97" t="s">
        <v>269</v>
      </c>
      <c r="C40" s="101"/>
      <c r="D40" s="79"/>
      <c r="E40" s="80"/>
      <c r="F40" s="80"/>
      <c r="G40" s="80"/>
      <c r="H40" s="80"/>
      <c r="I40" s="80"/>
      <c r="J40" s="80"/>
      <c r="K40" s="80"/>
      <c r="L40" s="80"/>
      <c r="M40" s="79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s="81" customFormat="1">
      <c r="A41" s="102"/>
      <c r="B41" s="97" t="s">
        <v>32</v>
      </c>
      <c r="C41" s="101"/>
      <c r="D41" s="79"/>
      <c r="E41" s="80"/>
      <c r="F41" s="80"/>
      <c r="G41" s="80"/>
      <c r="H41" s="80"/>
      <c r="I41" s="80"/>
      <c r="J41" s="80"/>
      <c r="K41" s="80"/>
      <c r="L41" s="80"/>
      <c r="M41" s="79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s="81" customFormat="1">
      <c r="A42" s="104" t="s">
        <v>33</v>
      </c>
      <c r="B42" s="97"/>
      <c r="C42" s="105"/>
      <c r="D42" s="79"/>
      <c r="E42" s="80"/>
      <c r="F42" s="80"/>
      <c r="G42" s="80"/>
      <c r="H42" s="80"/>
      <c r="I42" s="80"/>
      <c r="J42" s="80"/>
      <c r="K42" s="80"/>
      <c r="L42" s="80"/>
      <c r="M42" s="79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s="81" customFormat="1">
      <c r="A43" s="9" t="s">
        <v>34</v>
      </c>
      <c r="B43" s="97"/>
      <c r="C43" s="98"/>
      <c r="D43" s="79"/>
      <c r="E43" s="80"/>
      <c r="F43" s="80"/>
      <c r="G43" s="80"/>
      <c r="H43" s="80"/>
      <c r="I43" s="80"/>
      <c r="J43" s="80"/>
      <c r="K43" s="80"/>
      <c r="L43" s="80"/>
      <c r="M43" s="79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1:30" s="81" customFormat="1">
      <c r="A44" s="9"/>
      <c r="B44" s="97"/>
      <c r="C44" s="98"/>
      <c r="D44" s="79"/>
      <c r="E44" s="80"/>
      <c r="F44" s="80"/>
      <c r="G44" s="80"/>
      <c r="H44" s="80"/>
      <c r="I44" s="80"/>
      <c r="J44" s="80"/>
      <c r="K44" s="80"/>
      <c r="L44" s="80"/>
      <c r="M44" s="79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1:30" s="81" customFormat="1">
      <c r="A45" s="85" t="s">
        <v>35</v>
      </c>
      <c r="B45" s="86"/>
      <c r="C45" s="87"/>
      <c r="D45" s="79"/>
      <c r="E45" s="80"/>
      <c r="F45" s="80"/>
      <c r="G45" s="80"/>
      <c r="H45" s="80"/>
      <c r="I45" s="80"/>
      <c r="J45" s="80"/>
      <c r="K45" s="80"/>
      <c r="L45" s="80"/>
      <c r="M45" s="79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s="81" customFormat="1">
      <c r="A46" s="85" t="s">
        <v>36</v>
      </c>
      <c r="B46" s="97"/>
      <c r="C46" s="84"/>
      <c r="D46" s="79"/>
      <c r="E46" s="80"/>
      <c r="F46" s="80"/>
      <c r="G46" s="80"/>
      <c r="H46" s="80"/>
      <c r="I46" s="80"/>
      <c r="J46" s="80"/>
      <c r="K46" s="80"/>
      <c r="L46" s="80"/>
      <c r="M46" s="79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1:30" s="81" customFormat="1">
      <c r="A47" s="85" t="s">
        <v>37</v>
      </c>
      <c r="B47" s="97"/>
      <c r="C47" s="84"/>
      <c r="D47" s="79"/>
      <c r="E47" s="80"/>
      <c r="F47" s="80"/>
      <c r="G47" s="80"/>
      <c r="H47" s="80"/>
      <c r="I47" s="80"/>
      <c r="J47" s="80"/>
      <c r="K47" s="80"/>
      <c r="L47" s="80"/>
      <c r="M47" s="79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1:30" ht="12" customHeight="1">
      <c r="A48" s="10"/>
      <c r="B48" s="21"/>
      <c r="C48" s="22"/>
      <c r="D48" s="22"/>
    </row>
    <row r="49" spans="1:33" ht="12" customHeight="1">
      <c r="A49" s="10"/>
      <c r="B49" s="21"/>
      <c r="C49" s="22"/>
      <c r="D49" s="22"/>
    </row>
    <row r="50" spans="1:33" ht="25.5">
      <c r="A50" s="59" t="s">
        <v>38</v>
      </c>
      <c r="B50" s="59" t="s">
        <v>39</v>
      </c>
      <c r="C50" s="59" t="s">
        <v>270</v>
      </c>
      <c r="D50" s="59" t="s">
        <v>41</v>
      </c>
      <c r="E50" s="60" t="s">
        <v>42</v>
      </c>
      <c r="F50" s="60" t="s">
        <v>271</v>
      </c>
      <c r="G50" s="60" t="s">
        <v>47</v>
      </c>
      <c r="H50" s="60" t="s">
        <v>48</v>
      </c>
      <c r="I50" s="65">
        <v>115</v>
      </c>
      <c r="J50" s="65">
        <v>120</v>
      </c>
      <c r="K50" s="65">
        <v>125</v>
      </c>
      <c r="L50" s="66">
        <v>130</v>
      </c>
      <c r="M50" s="66">
        <v>135</v>
      </c>
      <c r="N50" s="66">
        <v>140</v>
      </c>
      <c r="O50" s="66"/>
      <c r="P50" s="66"/>
      <c r="Q50" s="65"/>
      <c r="R50" s="66"/>
      <c r="S50" s="29"/>
      <c r="T50" s="38"/>
      <c r="U50" s="37"/>
      <c r="V50" s="29"/>
      <c r="W50" s="29"/>
      <c r="X50" s="29"/>
      <c r="Y50" s="38"/>
      <c r="Z50" s="33"/>
      <c r="AA50" s="34"/>
      <c r="AB50" s="23"/>
      <c r="AC50" s="14"/>
      <c r="AD50" s="14"/>
      <c r="AE50" s="14"/>
      <c r="AF50" s="14"/>
      <c r="AG50" s="32"/>
    </row>
    <row r="51" spans="1:33">
      <c r="A51" s="1" t="s">
        <v>272</v>
      </c>
      <c r="B51" s="1" t="s">
        <v>273</v>
      </c>
      <c r="C51" s="1" t="s">
        <v>274</v>
      </c>
      <c r="D51" s="26" t="s">
        <v>275</v>
      </c>
      <c r="E51" s="11">
        <v>3990</v>
      </c>
      <c r="F51" s="11">
        <f>E51*0.67</f>
        <v>2673.3</v>
      </c>
      <c r="G51" s="12">
        <f>SUM(E51*H51)</f>
        <v>0</v>
      </c>
      <c r="H51" s="13">
        <f>SUM(I51:R51)</f>
        <v>0</v>
      </c>
      <c r="I51" s="28"/>
      <c r="J51" s="28"/>
      <c r="K51" s="28"/>
      <c r="L51" s="28"/>
      <c r="M51" s="28"/>
      <c r="N51" s="28"/>
      <c r="O51" s="15"/>
      <c r="P51" s="15"/>
      <c r="Q51" s="15"/>
      <c r="R51" s="15"/>
      <c r="V51" s="3"/>
      <c r="W51" s="3"/>
      <c r="X51" s="3"/>
      <c r="Y51" s="3"/>
      <c r="Z51" s="3"/>
      <c r="AA51" s="3"/>
      <c r="AB51" s="3"/>
      <c r="AC51" s="3"/>
      <c r="AD51" s="3"/>
    </row>
    <row r="52" spans="1:33">
      <c r="A52" s="1" t="s">
        <v>276</v>
      </c>
      <c r="B52" s="1" t="s">
        <v>277</v>
      </c>
      <c r="C52" s="1" t="s">
        <v>278</v>
      </c>
      <c r="D52" s="26" t="s">
        <v>275</v>
      </c>
      <c r="E52" s="11">
        <v>2990</v>
      </c>
      <c r="F52" s="11">
        <f t="shared" ref="F52:F106" si="0">E52*0.67</f>
        <v>2003.3000000000002</v>
      </c>
      <c r="G52" s="12">
        <f>SUM(E52*H52)</f>
        <v>0</v>
      </c>
      <c r="H52" s="13">
        <f>SUM(I52:R52)</f>
        <v>0</v>
      </c>
      <c r="I52" s="28"/>
      <c r="J52" s="28"/>
      <c r="K52" s="28"/>
      <c r="L52" s="28"/>
      <c r="M52" s="28"/>
      <c r="N52" s="28"/>
      <c r="O52" s="15"/>
      <c r="P52" s="15"/>
      <c r="Q52" s="15"/>
      <c r="R52" s="15"/>
      <c r="V52" s="3"/>
      <c r="W52" s="3"/>
      <c r="X52" s="3"/>
      <c r="Y52" s="3"/>
      <c r="Z52" s="3"/>
      <c r="AA52" s="3"/>
      <c r="AB52" s="3"/>
      <c r="AC52" s="3"/>
      <c r="AD52" s="3"/>
    </row>
    <row r="53" spans="1:33">
      <c r="A53" s="1" t="s">
        <v>279</v>
      </c>
      <c r="B53" s="1" t="s">
        <v>280</v>
      </c>
      <c r="C53" s="1" t="s">
        <v>281</v>
      </c>
      <c r="D53" s="26" t="s">
        <v>148</v>
      </c>
      <c r="E53" s="11">
        <v>1690</v>
      </c>
      <c r="F53" s="11">
        <f t="shared" si="0"/>
        <v>1132.3</v>
      </c>
      <c r="G53" s="12">
        <f>SUM(E53*H53)</f>
        <v>0</v>
      </c>
      <c r="H53" s="13">
        <f>SUM(I53:R53)</f>
        <v>0</v>
      </c>
      <c r="I53" s="28"/>
      <c r="J53" s="28"/>
      <c r="K53" s="28"/>
      <c r="L53" s="28"/>
      <c r="M53" s="28"/>
      <c r="N53" s="28"/>
      <c r="O53" s="15"/>
      <c r="P53" s="15"/>
      <c r="Q53" s="15"/>
      <c r="R53" s="15"/>
      <c r="V53" s="3"/>
      <c r="W53" s="3"/>
      <c r="X53" s="3"/>
      <c r="Y53" s="3"/>
      <c r="Z53" s="3"/>
      <c r="AA53" s="3"/>
      <c r="AB53" s="3"/>
      <c r="AC53" s="3"/>
      <c r="AD53" s="3"/>
    </row>
    <row r="54" spans="1:33">
      <c r="A54" s="1" t="s">
        <v>282</v>
      </c>
      <c r="B54" s="1" t="s">
        <v>283</v>
      </c>
      <c r="C54" s="1" t="s">
        <v>284</v>
      </c>
      <c r="D54" s="26" t="s">
        <v>148</v>
      </c>
      <c r="E54" s="11">
        <v>1690</v>
      </c>
      <c r="F54" s="11">
        <f t="shared" si="0"/>
        <v>1132.3</v>
      </c>
      <c r="G54" s="12">
        <f>SUM(E54*H54)</f>
        <v>0</v>
      </c>
      <c r="H54" s="13">
        <f>SUM(I54:R54)</f>
        <v>0</v>
      </c>
      <c r="I54" s="28"/>
      <c r="J54" s="28"/>
      <c r="K54" s="28"/>
      <c r="L54" s="28"/>
      <c r="M54" s="28"/>
      <c r="N54" s="28"/>
      <c r="O54" s="15"/>
      <c r="P54" s="15"/>
      <c r="Q54" s="15"/>
      <c r="R54" s="15"/>
      <c r="V54" s="3"/>
      <c r="W54" s="3"/>
      <c r="X54" s="3"/>
      <c r="Y54" s="3"/>
      <c r="Z54" s="3"/>
      <c r="AA54" s="3"/>
      <c r="AB54" s="3"/>
      <c r="AC54" s="3"/>
      <c r="AD54" s="3"/>
    </row>
    <row r="55" spans="1:33" ht="25.5">
      <c r="A55" s="59" t="s">
        <v>38</v>
      </c>
      <c r="B55" s="59" t="s">
        <v>39</v>
      </c>
      <c r="C55" s="59" t="s">
        <v>285</v>
      </c>
      <c r="D55" s="59" t="s">
        <v>41</v>
      </c>
      <c r="E55" s="60" t="s">
        <v>42</v>
      </c>
      <c r="F55" s="60" t="s">
        <v>271</v>
      </c>
      <c r="G55" s="60" t="s">
        <v>47</v>
      </c>
      <c r="H55" s="60" t="s">
        <v>48</v>
      </c>
      <c r="I55" s="66" t="s">
        <v>286</v>
      </c>
      <c r="J55" s="66" t="s">
        <v>287</v>
      </c>
      <c r="K55" s="66" t="s">
        <v>288</v>
      </c>
      <c r="L55" s="66" t="s">
        <v>289</v>
      </c>
      <c r="M55" s="66" t="s">
        <v>290</v>
      </c>
      <c r="N55" s="66" t="s">
        <v>291</v>
      </c>
      <c r="O55" s="66">
        <v>100</v>
      </c>
      <c r="P55" s="66">
        <v>105</v>
      </c>
      <c r="Q55" s="66">
        <v>110</v>
      </c>
      <c r="R55" s="66">
        <v>115</v>
      </c>
      <c r="S55" s="29"/>
      <c r="T55"/>
      <c r="U55" s="38"/>
      <c r="V55" s="29"/>
      <c r="W55" s="29"/>
      <c r="X55" s="29"/>
      <c r="Z55" s="33"/>
      <c r="AA55" s="34"/>
      <c r="AB55" s="23"/>
      <c r="AC55" s="14"/>
      <c r="AD55" s="14"/>
      <c r="AE55" s="14"/>
      <c r="AF55" s="14"/>
      <c r="AG55" s="32"/>
    </row>
    <row r="56" spans="1:33">
      <c r="A56" s="1" t="s">
        <v>292</v>
      </c>
      <c r="B56" s="1" t="s">
        <v>293</v>
      </c>
      <c r="C56" s="1" t="s">
        <v>294</v>
      </c>
      <c r="D56" s="26" t="s">
        <v>148</v>
      </c>
      <c r="E56" s="11">
        <v>1290</v>
      </c>
      <c r="F56" s="11">
        <f t="shared" si="0"/>
        <v>864.30000000000007</v>
      </c>
      <c r="G56" s="12">
        <f>SUM(E56*H56)</f>
        <v>0</v>
      </c>
      <c r="H56" s="13">
        <f>SUM(I56:R56)</f>
        <v>0</v>
      </c>
      <c r="I56" s="15"/>
      <c r="J56" s="15"/>
      <c r="K56" s="15"/>
      <c r="L56" s="15"/>
      <c r="M56" s="28"/>
      <c r="N56" s="28"/>
      <c r="O56" s="28"/>
      <c r="P56" s="28"/>
      <c r="Q56" s="28"/>
      <c r="R56" s="28"/>
      <c r="V56" s="3"/>
      <c r="W56" s="3"/>
      <c r="X56" s="3"/>
      <c r="Y56" s="3"/>
      <c r="Z56" s="3"/>
      <c r="AA56" s="3"/>
      <c r="AB56" s="3"/>
      <c r="AC56" s="3"/>
      <c r="AD56" s="3"/>
    </row>
    <row r="57" spans="1:33">
      <c r="A57" s="1" t="s">
        <v>295</v>
      </c>
      <c r="B57" s="1" t="s">
        <v>296</v>
      </c>
      <c r="C57" s="1" t="s">
        <v>297</v>
      </c>
      <c r="D57" s="26" t="s">
        <v>148</v>
      </c>
      <c r="E57" s="11">
        <v>1290</v>
      </c>
      <c r="F57" s="11">
        <f t="shared" si="0"/>
        <v>864.30000000000007</v>
      </c>
      <c r="G57" s="12">
        <f>SUM(E57*H57)</f>
        <v>0</v>
      </c>
      <c r="H57" s="13">
        <f>SUM(I57:R57)</f>
        <v>0</v>
      </c>
      <c r="I57" s="15"/>
      <c r="J57" s="15"/>
      <c r="K57" s="15"/>
      <c r="L57" s="15"/>
      <c r="M57" s="28"/>
      <c r="N57" s="28"/>
      <c r="O57" s="28"/>
      <c r="P57" s="28"/>
      <c r="Q57" s="28"/>
      <c r="R57" s="28"/>
      <c r="V57" s="3"/>
      <c r="W57" s="3"/>
      <c r="X57" s="3"/>
      <c r="Y57" s="3"/>
      <c r="Z57" s="3"/>
      <c r="AA57" s="3"/>
      <c r="AB57" s="3"/>
      <c r="AC57" s="3"/>
      <c r="AD57" s="3"/>
    </row>
    <row r="58" spans="1:33" ht="25.5">
      <c r="A58" s="64" t="s">
        <v>38</v>
      </c>
      <c r="B58" s="64" t="s">
        <v>39</v>
      </c>
      <c r="C58" s="64" t="s">
        <v>298</v>
      </c>
      <c r="D58" s="59" t="s">
        <v>41</v>
      </c>
      <c r="E58" s="64" t="s">
        <v>42</v>
      </c>
      <c r="F58" s="60" t="s">
        <v>271</v>
      </c>
      <c r="G58" s="64" t="s">
        <v>47</v>
      </c>
      <c r="H58" s="64" t="s">
        <v>48</v>
      </c>
      <c r="I58" s="69" t="s">
        <v>299</v>
      </c>
      <c r="J58" s="69" t="s">
        <v>300</v>
      </c>
      <c r="K58" s="69" t="s">
        <v>301</v>
      </c>
      <c r="L58" s="69" t="s">
        <v>302</v>
      </c>
      <c r="M58" s="69" t="s">
        <v>303</v>
      </c>
      <c r="N58" s="70" t="s">
        <v>304</v>
      </c>
      <c r="P58"/>
    </row>
    <row r="59" spans="1:33" ht="12.75" customHeight="1">
      <c r="A59" s="52" t="s">
        <v>305</v>
      </c>
      <c r="B59" s="49" t="s">
        <v>306</v>
      </c>
      <c r="C59" s="49" t="s">
        <v>307</v>
      </c>
      <c r="D59" s="26" t="s">
        <v>308</v>
      </c>
      <c r="E59" s="11">
        <v>7990</v>
      </c>
      <c r="F59" s="11">
        <f t="shared" si="0"/>
        <v>5353.3</v>
      </c>
      <c r="G59" s="12">
        <f>SUM(E59*H59)</f>
        <v>0</v>
      </c>
      <c r="H59" s="40">
        <f>SUM(I59:N59)</f>
        <v>0</v>
      </c>
      <c r="I59" s="28"/>
      <c r="J59" s="28"/>
      <c r="K59" s="28"/>
      <c r="L59" s="28"/>
      <c r="M59" s="28"/>
      <c r="N59" s="55"/>
    </row>
    <row r="60" spans="1:33" ht="12.75" customHeight="1">
      <c r="A60" s="52" t="s">
        <v>309</v>
      </c>
      <c r="B60" s="49" t="s">
        <v>310</v>
      </c>
      <c r="C60" s="49" t="s">
        <v>311</v>
      </c>
      <c r="D60" s="26" t="s">
        <v>275</v>
      </c>
      <c r="E60" s="11">
        <v>4690</v>
      </c>
      <c r="F60" s="11">
        <f t="shared" si="0"/>
        <v>3142.3</v>
      </c>
      <c r="G60" s="12">
        <f>SUM(E60*H60)</f>
        <v>0</v>
      </c>
      <c r="H60" s="40">
        <f t="shared" ref="H60:H68" si="1">SUM(I60:N60)</f>
        <v>0</v>
      </c>
      <c r="I60" s="28"/>
      <c r="J60" s="28"/>
      <c r="K60" s="28"/>
      <c r="L60" s="28"/>
      <c r="M60" s="28"/>
      <c r="N60" s="55"/>
    </row>
    <row r="61" spans="1:33" ht="12.75" customHeight="1">
      <c r="A61" s="52" t="s">
        <v>312</v>
      </c>
      <c r="B61" s="49" t="s">
        <v>313</v>
      </c>
      <c r="C61" s="49" t="s">
        <v>314</v>
      </c>
      <c r="D61" s="26" t="s">
        <v>275</v>
      </c>
      <c r="E61" s="11">
        <v>4690</v>
      </c>
      <c r="F61" s="11">
        <f t="shared" si="0"/>
        <v>3142.3</v>
      </c>
      <c r="G61" s="12">
        <f>SUM(E61*H61)</f>
        <v>0</v>
      </c>
      <c r="H61" s="40">
        <f t="shared" si="1"/>
        <v>0</v>
      </c>
      <c r="I61" s="28"/>
      <c r="J61" s="28"/>
      <c r="K61" s="28"/>
      <c r="L61" s="28"/>
      <c r="M61" s="28"/>
      <c r="N61" s="55"/>
    </row>
    <row r="62" spans="1:33" ht="12.75" customHeight="1">
      <c r="A62" s="52" t="s">
        <v>315</v>
      </c>
      <c r="B62" s="49" t="s">
        <v>316</v>
      </c>
      <c r="C62" s="49" t="s">
        <v>317</v>
      </c>
      <c r="D62" s="26" t="s">
        <v>275</v>
      </c>
      <c r="E62" s="11">
        <v>2990</v>
      </c>
      <c r="F62" s="11">
        <f t="shared" si="0"/>
        <v>2003.3000000000002</v>
      </c>
      <c r="G62" s="12">
        <f>SUM(E62*H62)</f>
        <v>0</v>
      </c>
      <c r="H62" s="40">
        <f t="shared" si="1"/>
        <v>0</v>
      </c>
      <c r="I62" s="28"/>
      <c r="J62" s="28"/>
      <c r="K62" s="28"/>
      <c r="L62" s="28"/>
      <c r="M62" s="55"/>
      <c r="N62" s="28"/>
    </row>
    <row r="63" spans="1:33" ht="12.75" customHeight="1">
      <c r="A63" s="52" t="s">
        <v>318</v>
      </c>
      <c r="B63" s="49" t="s">
        <v>319</v>
      </c>
      <c r="C63" s="49" t="s">
        <v>320</v>
      </c>
      <c r="D63" s="26" t="s">
        <v>275</v>
      </c>
      <c r="E63" s="11">
        <v>2690</v>
      </c>
      <c r="F63" s="11">
        <f t="shared" si="0"/>
        <v>1802.3000000000002</v>
      </c>
      <c r="G63" s="12">
        <f>SUM(E63*H63)</f>
        <v>0</v>
      </c>
      <c r="H63" s="40">
        <f t="shared" si="1"/>
        <v>0</v>
      </c>
      <c r="I63" s="28"/>
      <c r="J63" s="28"/>
      <c r="K63" s="28"/>
      <c r="L63" s="28"/>
      <c r="M63" s="28"/>
      <c r="N63" s="55"/>
    </row>
    <row r="64" spans="1:33" ht="25.5">
      <c r="A64" s="64" t="s">
        <v>38</v>
      </c>
      <c r="B64" s="64" t="s">
        <v>39</v>
      </c>
      <c r="C64" s="64"/>
      <c r="D64" s="59" t="s">
        <v>41</v>
      </c>
      <c r="E64" s="64" t="s">
        <v>42</v>
      </c>
      <c r="F64" s="60" t="s">
        <v>271</v>
      </c>
      <c r="G64" s="64" t="s">
        <v>47</v>
      </c>
      <c r="H64" s="64" t="s">
        <v>48</v>
      </c>
      <c r="I64" s="66" t="s">
        <v>229</v>
      </c>
      <c r="J64" s="71"/>
      <c r="K64" s="71"/>
      <c r="L64" s="71"/>
      <c r="M64" s="71"/>
      <c r="N64" s="71"/>
      <c r="P64" s="9"/>
    </row>
    <row r="65" spans="1:21" ht="12.75" customHeight="1">
      <c r="A65" s="52" t="s">
        <v>321</v>
      </c>
      <c r="B65" s="49" t="s">
        <v>322</v>
      </c>
      <c r="C65" s="49" t="s">
        <v>323</v>
      </c>
      <c r="D65" s="26" t="s">
        <v>275</v>
      </c>
      <c r="E65" s="11">
        <v>1290</v>
      </c>
      <c r="F65" s="11">
        <f t="shared" si="0"/>
        <v>864.30000000000007</v>
      </c>
      <c r="G65" s="12">
        <f>SUM(E65*H65)</f>
        <v>0</v>
      </c>
      <c r="H65" s="40">
        <f t="shared" si="1"/>
        <v>0</v>
      </c>
      <c r="I65" s="28"/>
      <c r="J65" s="55"/>
      <c r="K65" s="55"/>
      <c r="L65" s="55"/>
      <c r="M65" s="55"/>
      <c r="N65" s="55"/>
    </row>
    <row r="66" spans="1:21" ht="12.75" customHeight="1">
      <c r="A66" s="52" t="s">
        <v>324</v>
      </c>
      <c r="B66" s="49" t="s">
        <v>325</v>
      </c>
      <c r="C66" s="49" t="s">
        <v>326</v>
      </c>
      <c r="D66" s="26" t="s">
        <v>275</v>
      </c>
      <c r="E66" s="11">
        <v>1290</v>
      </c>
      <c r="F66" s="11">
        <f t="shared" si="0"/>
        <v>864.30000000000007</v>
      </c>
      <c r="G66" s="12">
        <f>SUM(E66*H66)</f>
        <v>0</v>
      </c>
      <c r="H66" s="40">
        <f t="shared" si="1"/>
        <v>0</v>
      </c>
      <c r="I66" s="28"/>
      <c r="J66" s="55"/>
      <c r="K66" s="55"/>
      <c r="L66" s="55"/>
      <c r="M66" s="55"/>
      <c r="N66" s="55"/>
    </row>
    <row r="67" spans="1:21" ht="25.5">
      <c r="A67" s="64" t="s">
        <v>38</v>
      </c>
      <c r="B67" s="64" t="s">
        <v>39</v>
      </c>
      <c r="C67" s="64" t="s">
        <v>327</v>
      </c>
      <c r="D67" s="59" t="s">
        <v>41</v>
      </c>
      <c r="E67" s="64" t="s">
        <v>42</v>
      </c>
      <c r="F67" s="60" t="s">
        <v>271</v>
      </c>
      <c r="G67" s="64" t="s">
        <v>47</v>
      </c>
      <c r="H67" s="64" t="s">
        <v>48</v>
      </c>
      <c r="I67" s="69" t="s">
        <v>299</v>
      </c>
      <c r="J67" s="69" t="s">
        <v>300</v>
      </c>
      <c r="K67" s="69" t="s">
        <v>301</v>
      </c>
      <c r="L67" s="69"/>
      <c r="M67" s="69"/>
      <c r="N67" s="69"/>
      <c r="P67"/>
      <c r="Q67"/>
      <c r="R67"/>
      <c r="S67"/>
      <c r="T67"/>
      <c r="U67"/>
    </row>
    <row r="68" spans="1:21" ht="12.75" customHeight="1">
      <c r="A68" s="52" t="s">
        <v>328</v>
      </c>
      <c r="B68" s="49" t="s">
        <v>329</v>
      </c>
      <c r="C68" s="49" t="s">
        <v>330</v>
      </c>
      <c r="D68" s="26" t="s">
        <v>275</v>
      </c>
      <c r="E68" s="73">
        <v>2590</v>
      </c>
      <c r="F68" s="11">
        <f t="shared" si="0"/>
        <v>1735.3000000000002</v>
      </c>
      <c r="G68" s="12">
        <f>SUM(E68*H68)</f>
        <v>0</v>
      </c>
      <c r="H68" s="40">
        <f t="shared" si="1"/>
        <v>0</v>
      </c>
      <c r="I68" s="28"/>
      <c r="J68" s="28"/>
      <c r="K68" s="28"/>
      <c r="L68" s="55"/>
      <c r="M68" s="55"/>
      <c r="N68" s="55"/>
      <c r="Q68"/>
      <c r="R68"/>
      <c r="S68"/>
      <c r="T68"/>
      <c r="U68"/>
    </row>
    <row r="69" spans="1:21" ht="25.5">
      <c r="A69" s="64" t="s">
        <v>38</v>
      </c>
      <c r="B69" s="64" t="s">
        <v>39</v>
      </c>
      <c r="C69" s="64" t="s">
        <v>331</v>
      </c>
      <c r="D69" s="59" t="s">
        <v>41</v>
      </c>
      <c r="E69" s="64" t="s">
        <v>42</v>
      </c>
      <c r="F69" s="60" t="s">
        <v>271</v>
      </c>
      <c r="G69" s="64" t="s">
        <v>47</v>
      </c>
      <c r="H69" s="64" t="s">
        <v>48</v>
      </c>
      <c r="I69" s="66" t="s">
        <v>229</v>
      </c>
      <c r="J69" s="31"/>
      <c r="K69" s="9"/>
      <c r="L69" s="31"/>
      <c r="M69" s="31"/>
      <c r="N69" s="31"/>
      <c r="P69" s="9"/>
      <c r="Q69"/>
      <c r="R69"/>
      <c r="S69"/>
      <c r="T69"/>
      <c r="U69"/>
    </row>
    <row r="70" spans="1:21" ht="12.75" customHeight="1">
      <c r="A70" s="52" t="s">
        <v>332</v>
      </c>
      <c r="B70" s="49" t="s">
        <v>333</v>
      </c>
      <c r="C70" s="49" t="s">
        <v>334</v>
      </c>
      <c r="D70" s="26" t="s">
        <v>275</v>
      </c>
      <c r="E70" s="11">
        <v>2390</v>
      </c>
      <c r="F70" s="11">
        <f t="shared" si="0"/>
        <v>1601.3000000000002</v>
      </c>
      <c r="G70" s="12">
        <f>SUM(E70*H70)</f>
        <v>0</v>
      </c>
      <c r="H70" s="40">
        <f>SUM(I70)</f>
        <v>0</v>
      </c>
      <c r="I70" s="28"/>
      <c r="Q70"/>
      <c r="R70"/>
      <c r="S70"/>
      <c r="T70"/>
      <c r="U70"/>
    </row>
    <row r="71" spans="1:21" ht="12.75" customHeight="1">
      <c r="A71" s="52" t="s">
        <v>335</v>
      </c>
      <c r="B71" s="49" t="s">
        <v>336</v>
      </c>
      <c r="C71" s="49" t="s">
        <v>337</v>
      </c>
      <c r="D71" s="26" t="s">
        <v>275</v>
      </c>
      <c r="E71" s="11">
        <v>2990</v>
      </c>
      <c r="F71" s="11">
        <f t="shared" si="0"/>
        <v>2003.3000000000002</v>
      </c>
      <c r="G71" s="12">
        <f>SUM(E71*H71)</f>
        <v>0</v>
      </c>
      <c r="H71" s="40">
        <f>SUM(I71)</f>
        <v>0</v>
      </c>
      <c r="I71" s="28"/>
      <c r="Q71"/>
      <c r="R71"/>
      <c r="S71"/>
      <c r="T71"/>
      <c r="U71"/>
    </row>
    <row r="72" spans="1:21" ht="12.75" customHeight="1">
      <c r="A72" s="52" t="s">
        <v>338</v>
      </c>
      <c r="B72" s="49" t="s">
        <v>339</v>
      </c>
      <c r="C72" s="49" t="s">
        <v>340</v>
      </c>
      <c r="D72" s="26" t="s">
        <v>275</v>
      </c>
      <c r="E72" s="11">
        <v>2990</v>
      </c>
      <c r="F72" s="11">
        <f t="shared" si="0"/>
        <v>2003.3000000000002</v>
      </c>
      <c r="G72" s="12">
        <f>SUM(E72*H72)</f>
        <v>0</v>
      </c>
      <c r="H72" s="40">
        <f>SUM(I72)</f>
        <v>0</v>
      </c>
      <c r="I72" s="28"/>
      <c r="Q72"/>
      <c r="R72"/>
      <c r="S72"/>
      <c r="T72"/>
      <c r="U72"/>
    </row>
    <row r="73" spans="1:21" ht="25.5">
      <c r="A73" s="64" t="s">
        <v>38</v>
      </c>
      <c r="B73" s="64" t="s">
        <v>39</v>
      </c>
      <c r="C73" s="64" t="s">
        <v>341</v>
      </c>
      <c r="D73" s="59" t="s">
        <v>41</v>
      </c>
      <c r="E73" s="64" t="s">
        <v>42</v>
      </c>
      <c r="F73" s="60" t="s">
        <v>271</v>
      </c>
      <c r="G73" s="64" t="s">
        <v>47</v>
      </c>
      <c r="H73" s="64" t="s">
        <v>48</v>
      </c>
      <c r="I73" s="66" t="s">
        <v>229</v>
      </c>
      <c r="J73" s="66"/>
      <c r="K73" s="66"/>
      <c r="L73" s="66"/>
      <c r="M73" s="31"/>
      <c r="N73" s="9"/>
      <c r="P73" s="9"/>
      <c r="Q73"/>
      <c r="R73"/>
      <c r="S73"/>
      <c r="T73"/>
      <c r="U73"/>
    </row>
    <row r="74" spans="1:21" ht="12.75" customHeight="1">
      <c r="A74" s="52" t="s">
        <v>342</v>
      </c>
      <c r="B74" s="49" t="s">
        <v>343</v>
      </c>
      <c r="C74" s="49" t="s">
        <v>344</v>
      </c>
      <c r="D74" s="26" t="s">
        <v>148</v>
      </c>
      <c r="E74" s="73">
        <v>2690</v>
      </c>
      <c r="F74" s="11">
        <f t="shared" si="0"/>
        <v>1802.3000000000002</v>
      </c>
      <c r="G74" s="12">
        <f>SUM(E74*H74)</f>
        <v>0</v>
      </c>
      <c r="H74" s="40">
        <f>SUM(I74:L74)</f>
        <v>0</v>
      </c>
      <c r="I74" s="28"/>
      <c r="J74" s="55"/>
      <c r="K74" s="55"/>
      <c r="L74" s="55"/>
      <c r="Q74"/>
      <c r="R74"/>
      <c r="S74"/>
      <c r="T74"/>
      <c r="U74"/>
    </row>
    <row r="75" spans="1:21" ht="12.75" customHeight="1">
      <c r="A75" s="52" t="s">
        <v>345</v>
      </c>
      <c r="B75" s="49" t="s">
        <v>346</v>
      </c>
      <c r="C75" s="49" t="s">
        <v>347</v>
      </c>
      <c r="D75" s="26" t="s">
        <v>148</v>
      </c>
      <c r="E75" s="73">
        <v>1990</v>
      </c>
      <c r="F75" s="11">
        <f t="shared" si="0"/>
        <v>1333.3000000000002</v>
      </c>
      <c r="G75" s="12">
        <f>SUM(E75*H75)</f>
        <v>0</v>
      </c>
      <c r="H75" s="40">
        <f t="shared" ref="H75:H87" si="2">SUM(I75:L75)</f>
        <v>0</v>
      </c>
      <c r="I75" s="28"/>
      <c r="J75" s="55"/>
      <c r="K75" s="55"/>
      <c r="L75" s="55"/>
      <c r="Q75"/>
      <c r="R75"/>
      <c r="S75"/>
      <c r="T75"/>
      <c r="U75"/>
    </row>
    <row r="76" spans="1:21" ht="12.75" customHeight="1">
      <c r="A76" s="52" t="s">
        <v>348</v>
      </c>
      <c r="B76" s="49" t="s">
        <v>349</v>
      </c>
      <c r="C76" s="49" t="s">
        <v>350</v>
      </c>
      <c r="D76" s="26" t="s">
        <v>148</v>
      </c>
      <c r="E76" s="73">
        <v>690</v>
      </c>
      <c r="F76" s="11">
        <f t="shared" si="0"/>
        <v>462.3</v>
      </c>
      <c r="G76" s="12">
        <f>SUM(E76*H76)</f>
        <v>0</v>
      </c>
      <c r="H76" s="40">
        <f t="shared" si="2"/>
        <v>0</v>
      </c>
      <c r="I76" s="28"/>
      <c r="J76" s="55"/>
      <c r="K76" s="55"/>
      <c r="L76" s="55"/>
      <c r="Q76"/>
      <c r="R76"/>
      <c r="S76"/>
      <c r="T76"/>
      <c r="U76"/>
    </row>
    <row r="77" spans="1:21" ht="12.75" customHeight="1">
      <c r="A77" s="52" t="s">
        <v>351</v>
      </c>
      <c r="B77" s="49" t="s">
        <v>352</v>
      </c>
      <c r="C77" s="49" t="s">
        <v>353</v>
      </c>
      <c r="D77" s="26" t="s">
        <v>148</v>
      </c>
      <c r="E77" s="73">
        <v>690</v>
      </c>
      <c r="F77" s="11">
        <f t="shared" si="0"/>
        <v>462.3</v>
      </c>
      <c r="G77" s="12">
        <f>SUM(E77*H77)</f>
        <v>0</v>
      </c>
      <c r="H77" s="40">
        <f>SUM(I77:L77)</f>
        <v>0</v>
      </c>
      <c r="I77" s="28"/>
      <c r="J77" s="55"/>
      <c r="K77" s="55"/>
      <c r="L77" s="55"/>
      <c r="Q77"/>
      <c r="R77"/>
      <c r="S77"/>
      <c r="T77"/>
      <c r="U77"/>
    </row>
    <row r="78" spans="1:21" ht="12.75" customHeight="1">
      <c r="A78" s="52" t="s">
        <v>354</v>
      </c>
      <c r="B78" s="49" t="s">
        <v>355</v>
      </c>
      <c r="C78" s="49" t="s">
        <v>356</v>
      </c>
      <c r="D78" s="26" t="s">
        <v>148</v>
      </c>
      <c r="E78" s="73">
        <v>990</v>
      </c>
      <c r="F78" s="11">
        <f t="shared" si="0"/>
        <v>663.30000000000007</v>
      </c>
      <c r="G78" s="12">
        <f>SUM(E78*H78)</f>
        <v>0</v>
      </c>
      <c r="H78" s="40">
        <f t="shared" si="2"/>
        <v>0</v>
      </c>
      <c r="I78" s="28"/>
      <c r="J78" s="55"/>
      <c r="K78" s="55"/>
      <c r="L78" s="55"/>
      <c r="Q78"/>
      <c r="R78"/>
      <c r="S78"/>
      <c r="T78"/>
      <c r="U78"/>
    </row>
    <row r="79" spans="1:21" ht="25.5">
      <c r="A79" s="64" t="s">
        <v>38</v>
      </c>
      <c r="B79" s="64" t="s">
        <v>39</v>
      </c>
      <c r="C79" s="64" t="s">
        <v>357</v>
      </c>
      <c r="D79" s="59" t="s">
        <v>41</v>
      </c>
      <c r="E79" s="64" t="s">
        <v>42</v>
      </c>
      <c r="F79" s="60" t="s">
        <v>271</v>
      </c>
      <c r="G79" s="64" t="s">
        <v>47</v>
      </c>
      <c r="H79" s="64" t="s">
        <v>48</v>
      </c>
      <c r="I79" s="66" t="s">
        <v>358</v>
      </c>
      <c r="J79" s="66" t="s">
        <v>359</v>
      </c>
      <c r="K79" s="66" t="s">
        <v>360</v>
      </c>
      <c r="L79" s="66" t="s">
        <v>361</v>
      </c>
      <c r="M79" s="31"/>
      <c r="N79" s="38"/>
      <c r="P79" s="9"/>
      <c r="Q79"/>
      <c r="R79"/>
      <c r="S79"/>
      <c r="T79"/>
      <c r="U79"/>
    </row>
    <row r="80" spans="1:21" ht="12.75" customHeight="1">
      <c r="A80" s="52" t="s">
        <v>362</v>
      </c>
      <c r="B80" s="49" t="s">
        <v>363</v>
      </c>
      <c r="C80" s="49" t="s">
        <v>364</v>
      </c>
      <c r="D80" s="26" t="s">
        <v>275</v>
      </c>
      <c r="E80" s="73">
        <v>2990</v>
      </c>
      <c r="F80" s="11">
        <f t="shared" si="0"/>
        <v>2003.3000000000002</v>
      </c>
      <c r="G80" s="12">
        <f>SUM(E80*H80)</f>
        <v>0</v>
      </c>
      <c r="H80" s="40">
        <f t="shared" si="2"/>
        <v>0</v>
      </c>
      <c r="I80" s="55"/>
      <c r="J80" s="55"/>
      <c r="K80" s="28"/>
      <c r="L80" s="28"/>
      <c r="Q80"/>
      <c r="R80"/>
      <c r="S80"/>
      <c r="T80"/>
      <c r="U80"/>
    </row>
    <row r="81" spans="1:21" ht="12.75" customHeight="1">
      <c r="A81" s="52" t="s">
        <v>365</v>
      </c>
      <c r="B81" s="49" t="s">
        <v>366</v>
      </c>
      <c r="C81" s="49" t="s">
        <v>367</v>
      </c>
      <c r="D81" s="26" t="s">
        <v>275</v>
      </c>
      <c r="E81" s="73">
        <v>2490</v>
      </c>
      <c r="F81" s="11">
        <f t="shared" si="0"/>
        <v>1668.3000000000002</v>
      </c>
      <c r="G81" s="12">
        <f>SUM(E81*H81)</f>
        <v>0</v>
      </c>
      <c r="H81" s="40">
        <f t="shared" si="2"/>
        <v>0</v>
      </c>
      <c r="I81" s="55"/>
      <c r="J81" s="28"/>
      <c r="K81" s="28"/>
      <c r="L81" s="28"/>
      <c r="Q81"/>
      <c r="R81"/>
      <c r="S81"/>
      <c r="T81"/>
      <c r="U81"/>
    </row>
    <row r="82" spans="1:21" ht="12.75" customHeight="1">
      <c r="A82" s="52" t="s">
        <v>368</v>
      </c>
      <c r="B82" s="49" t="s">
        <v>369</v>
      </c>
      <c r="C82" s="49" t="s">
        <v>370</v>
      </c>
      <c r="D82" s="26" t="s">
        <v>275</v>
      </c>
      <c r="E82" s="73">
        <v>1990</v>
      </c>
      <c r="F82" s="11">
        <f t="shared" si="0"/>
        <v>1333.3000000000002</v>
      </c>
      <c r="G82" s="12">
        <f>SUM(E82*H82)</f>
        <v>0</v>
      </c>
      <c r="H82" s="40">
        <f t="shared" si="2"/>
        <v>0</v>
      </c>
      <c r="I82" s="28"/>
      <c r="J82" s="28"/>
      <c r="K82" s="28"/>
      <c r="L82" s="28"/>
      <c r="Q82"/>
      <c r="R82"/>
      <c r="S82"/>
      <c r="T82"/>
      <c r="U82"/>
    </row>
    <row r="83" spans="1:21" ht="25.5">
      <c r="A83" s="64" t="s">
        <v>38</v>
      </c>
      <c r="B83" s="64" t="s">
        <v>39</v>
      </c>
      <c r="C83" s="64" t="s">
        <v>371</v>
      </c>
      <c r="D83" s="59" t="s">
        <v>41</v>
      </c>
      <c r="E83" s="64" t="s">
        <v>42</v>
      </c>
      <c r="F83" s="60" t="s">
        <v>271</v>
      </c>
      <c r="G83" s="64" t="s">
        <v>47</v>
      </c>
      <c r="H83" s="64" t="s">
        <v>48</v>
      </c>
      <c r="I83" s="66" t="s">
        <v>358</v>
      </c>
      <c r="J83" s="66" t="s">
        <v>359</v>
      </c>
      <c r="K83" s="66"/>
      <c r="L83" s="66"/>
      <c r="M83" s="31"/>
      <c r="N83" s="38"/>
      <c r="P83" s="9"/>
      <c r="Q83"/>
      <c r="R83"/>
      <c r="S83"/>
      <c r="T83"/>
      <c r="U83"/>
    </row>
    <row r="84" spans="1:21" ht="12.75" customHeight="1">
      <c r="A84" s="52" t="s">
        <v>372</v>
      </c>
      <c r="B84" s="49" t="s">
        <v>373</v>
      </c>
      <c r="C84" s="49" t="s">
        <v>374</v>
      </c>
      <c r="D84" s="26" t="s">
        <v>275</v>
      </c>
      <c r="E84" s="73">
        <v>2990</v>
      </c>
      <c r="F84" s="11">
        <f t="shared" si="0"/>
        <v>2003.3000000000002</v>
      </c>
      <c r="G84" s="12">
        <f>SUM(E84*H84)</f>
        <v>0</v>
      </c>
      <c r="H84" s="40">
        <f t="shared" si="2"/>
        <v>0</v>
      </c>
      <c r="I84" s="28"/>
      <c r="J84" s="28"/>
      <c r="K84" s="55"/>
      <c r="L84" s="55"/>
      <c r="Q84"/>
      <c r="R84"/>
      <c r="S84"/>
      <c r="T84"/>
      <c r="U84"/>
    </row>
    <row r="85" spans="1:21" ht="25.5">
      <c r="A85" s="64" t="s">
        <v>38</v>
      </c>
      <c r="B85" s="64" t="s">
        <v>39</v>
      </c>
      <c r="C85" s="64" t="s">
        <v>375</v>
      </c>
      <c r="D85" s="59" t="s">
        <v>41</v>
      </c>
      <c r="E85" s="64" t="s">
        <v>42</v>
      </c>
      <c r="F85" s="60" t="s">
        <v>271</v>
      </c>
      <c r="G85" s="64" t="s">
        <v>47</v>
      </c>
      <c r="H85" s="64" t="s">
        <v>48</v>
      </c>
      <c r="I85" s="66" t="s">
        <v>376</v>
      </c>
      <c r="J85" s="66" t="s">
        <v>358</v>
      </c>
      <c r="K85" s="66"/>
      <c r="L85" s="66"/>
      <c r="M85" s="31"/>
      <c r="N85" s="38"/>
      <c r="P85" s="9"/>
      <c r="Q85"/>
      <c r="R85"/>
      <c r="S85"/>
      <c r="T85"/>
      <c r="U85"/>
    </row>
    <row r="86" spans="1:21" ht="12.75" customHeight="1">
      <c r="A86" s="52" t="s">
        <v>377</v>
      </c>
      <c r="B86" s="49" t="s">
        <v>378</v>
      </c>
      <c r="C86" s="49" t="s">
        <v>379</v>
      </c>
      <c r="D86" s="26" t="s">
        <v>275</v>
      </c>
      <c r="E86" s="73">
        <v>2890</v>
      </c>
      <c r="F86" s="11">
        <f t="shared" si="0"/>
        <v>1936.3000000000002</v>
      </c>
      <c r="G86" s="12">
        <f>SUM(E86*H86)</f>
        <v>0</v>
      </c>
      <c r="H86" s="40">
        <f>SUM(I86:L86)</f>
        <v>0</v>
      </c>
      <c r="I86" s="28"/>
      <c r="J86" s="28"/>
      <c r="K86" s="55"/>
      <c r="L86" s="55"/>
      <c r="Q86"/>
      <c r="R86"/>
      <c r="S86"/>
      <c r="T86"/>
      <c r="U86"/>
    </row>
    <row r="87" spans="1:21" ht="12.75" customHeight="1">
      <c r="A87" s="52" t="s">
        <v>380</v>
      </c>
      <c r="B87" s="49" t="s">
        <v>381</v>
      </c>
      <c r="C87" s="49" t="s">
        <v>382</v>
      </c>
      <c r="D87" s="26" t="s">
        <v>275</v>
      </c>
      <c r="E87" s="73">
        <v>1990</v>
      </c>
      <c r="F87" s="11">
        <f t="shared" si="0"/>
        <v>1333.3000000000002</v>
      </c>
      <c r="G87" s="12">
        <f>SUM(E87*H87)</f>
        <v>0</v>
      </c>
      <c r="H87" s="40">
        <f t="shared" si="2"/>
        <v>0</v>
      </c>
      <c r="I87" s="28"/>
      <c r="J87" s="28"/>
      <c r="K87" s="55"/>
      <c r="L87" s="55"/>
      <c r="Q87"/>
      <c r="R87"/>
      <c r="S87"/>
      <c r="T87"/>
      <c r="U87"/>
    </row>
    <row r="88" spans="1:21" ht="25.5">
      <c r="A88" s="72" t="s">
        <v>38</v>
      </c>
      <c r="B88" s="72" t="s">
        <v>39</v>
      </c>
      <c r="C88" s="72" t="s">
        <v>383</v>
      </c>
      <c r="D88" s="67" t="s">
        <v>41</v>
      </c>
      <c r="E88" s="72" t="s">
        <v>42</v>
      </c>
      <c r="F88" s="60" t="s">
        <v>271</v>
      </c>
      <c r="G88" s="72" t="s">
        <v>47</v>
      </c>
      <c r="H88" s="72" t="s">
        <v>48</v>
      </c>
      <c r="I88" s="68" t="s">
        <v>229</v>
      </c>
      <c r="J88" s="31"/>
      <c r="K88" s="9"/>
      <c r="L88" s="31"/>
      <c r="M88" s="31"/>
      <c r="N88" s="9"/>
      <c r="P88" s="9"/>
      <c r="Q88"/>
      <c r="R88"/>
      <c r="S88"/>
      <c r="T88"/>
      <c r="U88"/>
    </row>
    <row r="89" spans="1:21" ht="12.75" customHeight="1">
      <c r="A89" s="52" t="s">
        <v>384</v>
      </c>
      <c r="B89" s="49" t="s">
        <v>385</v>
      </c>
      <c r="C89" s="49" t="s">
        <v>386</v>
      </c>
      <c r="D89" s="26" t="s">
        <v>275</v>
      </c>
      <c r="E89" s="11">
        <v>5490</v>
      </c>
      <c r="F89" s="11">
        <f t="shared" si="0"/>
        <v>3678.3</v>
      </c>
      <c r="G89" s="12">
        <f>SUM(E89*H89)</f>
        <v>0</v>
      </c>
      <c r="H89" s="40">
        <f t="shared" ref="H89:H106" si="3">SUM(I89)</f>
        <v>0</v>
      </c>
      <c r="I89" s="28"/>
      <c r="Q89"/>
      <c r="R89"/>
      <c r="S89"/>
      <c r="T89"/>
      <c r="U89"/>
    </row>
    <row r="90" spans="1:21" ht="12.75" customHeight="1">
      <c r="A90" s="52" t="s">
        <v>387</v>
      </c>
      <c r="B90" s="49" t="s">
        <v>388</v>
      </c>
      <c r="C90" s="49" t="s">
        <v>389</v>
      </c>
      <c r="D90" s="26" t="s">
        <v>275</v>
      </c>
      <c r="E90" s="11">
        <v>3190</v>
      </c>
      <c r="F90" s="11">
        <f t="shared" si="0"/>
        <v>2137.3000000000002</v>
      </c>
      <c r="G90" s="12">
        <f t="shared" ref="G90:G106" si="4">SUM(E90*H90)</f>
        <v>0</v>
      </c>
      <c r="H90" s="40">
        <f t="shared" si="3"/>
        <v>0</v>
      </c>
      <c r="I90" s="28"/>
      <c r="Q90"/>
      <c r="R90"/>
      <c r="S90"/>
      <c r="T90"/>
      <c r="U90"/>
    </row>
    <row r="91" spans="1:21" ht="12.75" customHeight="1">
      <c r="A91" s="52" t="s">
        <v>390</v>
      </c>
      <c r="B91" s="49" t="s">
        <v>391</v>
      </c>
      <c r="C91" s="49" t="s">
        <v>392</v>
      </c>
      <c r="D91" s="26" t="s">
        <v>275</v>
      </c>
      <c r="E91" s="11">
        <v>1890</v>
      </c>
      <c r="F91" s="11">
        <f t="shared" si="0"/>
        <v>1266.3000000000002</v>
      </c>
      <c r="G91" s="12">
        <f t="shared" si="4"/>
        <v>0</v>
      </c>
      <c r="H91" s="40">
        <f t="shared" si="3"/>
        <v>0</v>
      </c>
      <c r="I91" s="28"/>
      <c r="Q91"/>
      <c r="R91"/>
      <c r="S91"/>
      <c r="T91"/>
      <c r="U91"/>
    </row>
    <row r="92" spans="1:21" ht="12.75" customHeight="1">
      <c r="A92" s="52" t="s">
        <v>393</v>
      </c>
      <c r="B92" s="49" t="s">
        <v>394</v>
      </c>
      <c r="C92" s="49" t="s">
        <v>395</v>
      </c>
      <c r="D92" s="26" t="s">
        <v>275</v>
      </c>
      <c r="E92" s="11">
        <v>2490</v>
      </c>
      <c r="F92" s="11">
        <f t="shared" si="0"/>
        <v>1668.3000000000002</v>
      </c>
      <c r="G92" s="12">
        <f t="shared" si="4"/>
        <v>0</v>
      </c>
      <c r="H92" s="40">
        <f t="shared" si="3"/>
        <v>0</v>
      </c>
      <c r="I92" s="28"/>
      <c r="Q92"/>
      <c r="R92"/>
      <c r="S92"/>
      <c r="T92"/>
      <c r="U92"/>
    </row>
    <row r="93" spans="1:21" ht="12.75" customHeight="1">
      <c r="A93" s="52" t="s">
        <v>396</v>
      </c>
      <c r="B93" s="49" t="s">
        <v>397</v>
      </c>
      <c r="C93" s="49" t="s">
        <v>398</v>
      </c>
      <c r="D93" s="26" t="s">
        <v>275</v>
      </c>
      <c r="E93" s="11">
        <v>2590</v>
      </c>
      <c r="F93" s="11">
        <f t="shared" si="0"/>
        <v>1735.3000000000002</v>
      </c>
      <c r="G93" s="12">
        <f t="shared" si="4"/>
        <v>0</v>
      </c>
      <c r="H93" s="40">
        <f t="shared" si="3"/>
        <v>0</v>
      </c>
      <c r="I93" s="28"/>
      <c r="Q93"/>
      <c r="R93"/>
      <c r="S93"/>
      <c r="T93"/>
      <c r="U93"/>
    </row>
    <row r="94" spans="1:21" ht="12.75" customHeight="1">
      <c r="A94" s="52" t="s">
        <v>399</v>
      </c>
      <c r="B94" s="49" t="s">
        <v>400</v>
      </c>
      <c r="C94" s="49" t="s">
        <v>401</v>
      </c>
      <c r="D94" s="26" t="s">
        <v>275</v>
      </c>
      <c r="E94" s="11">
        <v>2590</v>
      </c>
      <c r="F94" s="11">
        <f t="shared" si="0"/>
        <v>1735.3000000000002</v>
      </c>
      <c r="G94" s="12">
        <f t="shared" si="4"/>
        <v>0</v>
      </c>
      <c r="H94" s="40">
        <f t="shared" si="3"/>
        <v>0</v>
      </c>
      <c r="I94" s="28"/>
      <c r="Q94"/>
      <c r="R94"/>
      <c r="S94"/>
      <c r="T94"/>
      <c r="U94"/>
    </row>
    <row r="95" spans="1:21" ht="12.75" customHeight="1">
      <c r="A95" s="52" t="s">
        <v>402</v>
      </c>
      <c r="B95" s="49" t="s">
        <v>403</v>
      </c>
      <c r="C95" s="48" t="s">
        <v>404</v>
      </c>
      <c r="D95" s="26" t="s">
        <v>275</v>
      </c>
      <c r="E95" s="11">
        <v>1790</v>
      </c>
      <c r="F95" s="11">
        <f t="shared" si="0"/>
        <v>1199.3000000000002</v>
      </c>
      <c r="G95" s="12">
        <f t="shared" si="4"/>
        <v>0</v>
      </c>
      <c r="H95" s="40">
        <f t="shared" si="3"/>
        <v>0</v>
      </c>
      <c r="I95" s="28"/>
      <c r="Q95"/>
      <c r="R95"/>
      <c r="S95"/>
      <c r="T95"/>
      <c r="U95"/>
    </row>
    <row r="96" spans="1:21" ht="12.75" customHeight="1">
      <c r="A96" s="52" t="s">
        <v>405</v>
      </c>
      <c r="B96" s="49" t="s">
        <v>406</v>
      </c>
      <c r="C96" s="48" t="s">
        <v>407</v>
      </c>
      <c r="D96" s="26" t="s">
        <v>275</v>
      </c>
      <c r="E96" s="11">
        <v>1990</v>
      </c>
      <c r="F96" s="11">
        <f t="shared" si="0"/>
        <v>1333.3000000000002</v>
      </c>
      <c r="G96" s="12">
        <f t="shared" si="4"/>
        <v>0</v>
      </c>
      <c r="H96" s="40">
        <f t="shared" si="3"/>
        <v>0</v>
      </c>
      <c r="I96" s="28"/>
      <c r="L96"/>
      <c r="M96"/>
      <c r="N96"/>
      <c r="O96"/>
      <c r="P96"/>
      <c r="Q96"/>
      <c r="R96"/>
      <c r="S96"/>
      <c r="T96"/>
      <c r="U96"/>
    </row>
    <row r="97" spans="1:21" ht="12.75" customHeight="1">
      <c r="A97" s="52" t="s">
        <v>408</v>
      </c>
      <c r="B97" s="49" t="s">
        <v>409</v>
      </c>
      <c r="C97" s="49" t="s">
        <v>410</v>
      </c>
      <c r="D97" s="26" t="s">
        <v>275</v>
      </c>
      <c r="E97" s="11">
        <v>4590</v>
      </c>
      <c r="F97" s="11">
        <f t="shared" si="0"/>
        <v>3075.3</v>
      </c>
      <c r="G97" s="12">
        <f t="shared" si="4"/>
        <v>0</v>
      </c>
      <c r="H97" s="40">
        <f t="shared" si="3"/>
        <v>0</v>
      </c>
      <c r="I97" s="28"/>
      <c r="L97"/>
      <c r="M97"/>
      <c r="N97"/>
      <c r="O97"/>
      <c r="P97"/>
      <c r="Q97"/>
      <c r="R97"/>
      <c r="S97"/>
      <c r="T97"/>
      <c r="U97"/>
    </row>
    <row r="98" spans="1:21" ht="12.75" customHeight="1">
      <c r="A98" s="52" t="s">
        <v>411</v>
      </c>
      <c r="B98" s="49" t="s">
        <v>412</v>
      </c>
      <c r="C98" s="49" t="s">
        <v>413</v>
      </c>
      <c r="D98" s="26" t="s">
        <v>275</v>
      </c>
      <c r="E98" s="11">
        <v>3690</v>
      </c>
      <c r="F98" s="11">
        <f t="shared" si="0"/>
        <v>2472.3000000000002</v>
      </c>
      <c r="G98" s="12">
        <f t="shared" si="4"/>
        <v>0</v>
      </c>
      <c r="H98" s="40">
        <f t="shared" si="3"/>
        <v>0</v>
      </c>
      <c r="I98" s="28"/>
      <c r="L98"/>
      <c r="M98"/>
      <c r="N98"/>
      <c r="O98"/>
      <c r="P98"/>
      <c r="Q98"/>
      <c r="R98"/>
      <c r="S98"/>
      <c r="T98"/>
      <c r="U98"/>
    </row>
    <row r="99" spans="1:21" ht="12.75" customHeight="1">
      <c r="A99" s="52" t="s">
        <v>414</v>
      </c>
      <c r="B99" s="49" t="s">
        <v>415</v>
      </c>
      <c r="C99" s="49" t="s">
        <v>416</v>
      </c>
      <c r="D99" s="26" t="s">
        <v>275</v>
      </c>
      <c r="E99" s="11">
        <v>1090</v>
      </c>
      <c r="F99" s="11">
        <f t="shared" si="0"/>
        <v>730.30000000000007</v>
      </c>
      <c r="G99" s="12">
        <f t="shared" si="4"/>
        <v>0</v>
      </c>
      <c r="H99" s="40">
        <f t="shared" si="3"/>
        <v>0</v>
      </c>
      <c r="I99" s="28"/>
      <c r="L99"/>
      <c r="M99"/>
      <c r="N99"/>
      <c r="O99"/>
      <c r="P99"/>
      <c r="Q99"/>
      <c r="R99"/>
      <c r="S99"/>
      <c r="T99"/>
      <c r="U99"/>
    </row>
    <row r="100" spans="1:21" ht="12.75" customHeight="1">
      <c r="A100" s="52" t="s">
        <v>417</v>
      </c>
      <c r="B100" s="49" t="s">
        <v>418</v>
      </c>
      <c r="C100" s="49" t="s">
        <v>419</v>
      </c>
      <c r="D100" s="26" t="s">
        <v>275</v>
      </c>
      <c r="E100" s="11">
        <v>2990</v>
      </c>
      <c r="F100" s="11">
        <f t="shared" si="0"/>
        <v>2003.3000000000002</v>
      </c>
      <c r="G100" s="12">
        <f t="shared" si="4"/>
        <v>0</v>
      </c>
      <c r="H100" s="40">
        <f t="shared" si="3"/>
        <v>0</v>
      </c>
      <c r="I100" s="28"/>
      <c r="L100"/>
      <c r="M100"/>
      <c r="N100"/>
      <c r="O100"/>
      <c r="P100"/>
      <c r="Q100"/>
      <c r="R100"/>
      <c r="S100"/>
      <c r="T100"/>
      <c r="U100"/>
    </row>
    <row r="101" spans="1:21" ht="12.75" customHeight="1">
      <c r="A101" s="52" t="s">
        <v>420</v>
      </c>
      <c r="B101" s="49" t="s">
        <v>421</v>
      </c>
      <c r="C101" s="49" t="s">
        <v>422</v>
      </c>
      <c r="D101" s="26" t="s">
        <v>275</v>
      </c>
      <c r="E101" s="11">
        <v>4590</v>
      </c>
      <c r="F101" s="11">
        <f t="shared" si="0"/>
        <v>3075.3</v>
      </c>
      <c r="G101" s="12">
        <f t="shared" si="4"/>
        <v>0</v>
      </c>
      <c r="H101" s="40">
        <f t="shared" si="3"/>
        <v>0</v>
      </c>
      <c r="I101" s="28"/>
      <c r="L101"/>
      <c r="M101"/>
      <c r="N101"/>
      <c r="O101"/>
      <c r="P101"/>
      <c r="Q101"/>
      <c r="R101"/>
      <c r="S101"/>
      <c r="T101"/>
      <c r="U101"/>
    </row>
    <row r="102" spans="1:21" ht="12.75" customHeight="1">
      <c r="A102" s="52" t="s">
        <v>423</v>
      </c>
      <c r="B102" s="49" t="s">
        <v>424</v>
      </c>
      <c r="C102" s="49" t="s">
        <v>425</v>
      </c>
      <c r="D102" s="26" t="s">
        <v>275</v>
      </c>
      <c r="E102" s="11">
        <v>3290</v>
      </c>
      <c r="F102" s="11">
        <f t="shared" si="0"/>
        <v>2204.3000000000002</v>
      </c>
      <c r="G102" s="12">
        <f t="shared" si="4"/>
        <v>0</v>
      </c>
      <c r="H102" s="40">
        <f t="shared" si="3"/>
        <v>0</v>
      </c>
      <c r="I102" s="28"/>
      <c r="L102"/>
      <c r="M102"/>
      <c r="N102"/>
      <c r="O102"/>
      <c r="P102"/>
      <c r="Q102"/>
      <c r="R102"/>
      <c r="S102"/>
      <c r="T102"/>
      <c r="U102"/>
    </row>
    <row r="103" spans="1:21" ht="12.75" customHeight="1">
      <c r="A103" s="52" t="s">
        <v>426</v>
      </c>
      <c r="B103" s="49" t="s">
        <v>427</v>
      </c>
      <c r="C103" s="49" t="s">
        <v>428</v>
      </c>
      <c r="D103" s="26" t="s">
        <v>275</v>
      </c>
      <c r="E103" s="11">
        <v>5190</v>
      </c>
      <c r="F103" s="11">
        <f t="shared" si="0"/>
        <v>3477.3</v>
      </c>
      <c r="G103" s="12">
        <f t="shared" si="4"/>
        <v>0</v>
      </c>
      <c r="H103" s="40">
        <f t="shared" si="3"/>
        <v>0</v>
      </c>
      <c r="I103" s="28"/>
      <c r="L103"/>
      <c r="M103"/>
      <c r="N103"/>
      <c r="O103"/>
      <c r="P103"/>
      <c r="Q103"/>
      <c r="R103"/>
      <c r="S103"/>
      <c r="T103"/>
      <c r="U103"/>
    </row>
    <row r="104" spans="1:21" ht="12.75" customHeight="1">
      <c r="A104" s="52" t="s">
        <v>429</v>
      </c>
      <c r="B104" s="49" t="s">
        <v>430</v>
      </c>
      <c r="C104" s="49" t="s">
        <v>431</v>
      </c>
      <c r="D104" s="26" t="s">
        <v>275</v>
      </c>
      <c r="E104" s="11">
        <v>3290</v>
      </c>
      <c r="F104" s="11">
        <f t="shared" si="0"/>
        <v>2204.3000000000002</v>
      </c>
      <c r="G104" s="12">
        <f t="shared" si="4"/>
        <v>0</v>
      </c>
      <c r="H104" s="40">
        <f t="shared" si="3"/>
        <v>0</v>
      </c>
      <c r="I104" s="28"/>
      <c r="L104"/>
      <c r="M104"/>
      <c r="N104"/>
      <c r="O104"/>
      <c r="P104"/>
      <c r="Q104"/>
      <c r="R104"/>
      <c r="S104"/>
      <c r="T104"/>
      <c r="U104"/>
    </row>
    <row r="105" spans="1:21" ht="12.75" customHeight="1">
      <c r="A105" s="52" t="s">
        <v>432</v>
      </c>
      <c r="B105" s="49" t="s">
        <v>433</v>
      </c>
      <c r="C105" s="49" t="s">
        <v>434</v>
      </c>
      <c r="D105" s="26" t="s">
        <v>275</v>
      </c>
      <c r="E105" s="11">
        <v>350</v>
      </c>
      <c r="F105" s="11">
        <f t="shared" si="0"/>
        <v>234.5</v>
      </c>
      <c r="G105" s="12">
        <f t="shared" si="4"/>
        <v>0</v>
      </c>
      <c r="H105" s="40">
        <f t="shared" si="3"/>
        <v>0</v>
      </c>
      <c r="I105" s="28"/>
      <c r="L105"/>
      <c r="M105"/>
      <c r="N105"/>
      <c r="O105"/>
      <c r="P105"/>
      <c r="Q105"/>
      <c r="R105"/>
      <c r="S105"/>
      <c r="T105"/>
      <c r="U105"/>
    </row>
    <row r="106" spans="1:21" ht="12.75" customHeight="1">
      <c r="A106" s="52" t="s">
        <v>435</v>
      </c>
      <c r="B106" s="49" t="s">
        <v>436</v>
      </c>
      <c r="C106" s="49" t="s">
        <v>437</v>
      </c>
      <c r="D106" s="26" t="s">
        <v>275</v>
      </c>
      <c r="E106" s="11">
        <v>890</v>
      </c>
      <c r="F106" s="11">
        <f t="shared" si="0"/>
        <v>596.30000000000007</v>
      </c>
      <c r="G106" s="12">
        <f t="shared" si="4"/>
        <v>0</v>
      </c>
      <c r="H106" s="40">
        <f t="shared" si="3"/>
        <v>0</v>
      </c>
      <c r="I106" s="28"/>
      <c r="L106"/>
      <c r="M106"/>
      <c r="N106"/>
      <c r="O106"/>
      <c r="P106"/>
      <c r="Q106"/>
      <c r="R106"/>
      <c r="S106"/>
      <c r="T106"/>
      <c r="U106"/>
    </row>
    <row r="107" spans="1:21" ht="12.75" customHeight="1">
      <c r="L107"/>
      <c r="M107"/>
      <c r="N107"/>
      <c r="O107"/>
      <c r="P107"/>
      <c r="Q107"/>
      <c r="R107"/>
      <c r="S107"/>
      <c r="T107"/>
      <c r="U107"/>
    </row>
    <row r="108" spans="1:21" ht="12.75" customHeight="1">
      <c r="H108" s="16">
        <f>SUM(H51:H106)</f>
        <v>0</v>
      </c>
      <c r="I108" s="126" t="s">
        <v>48</v>
      </c>
      <c r="J108" s="126"/>
      <c r="K108" s="126"/>
      <c r="L108"/>
      <c r="M108"/>
      <c r="N108"/>
      <c r="O108"/>
      <c r="P108"/>
      <c r="Q108"/>
      <c r="R108"/>
      <c r="S108"/>
      <c r="T108"/>
      <c r="U108"/>
    </row>
    <row r="109" spans="1:21" ht="12.75" customHeight="1">
      <c r="L109"/>
      <c r="M109"/>
      <c r="N109"/>
      <c r="O109"/>
      <c r="P109"/>
      <c r="Q109"/>
      <c r="R109"/>
      <c r="S109"/>
      <c r="T109"/>
      <c r="U109"/>
    </row>
    <row r="110" spans="1:21" ht="12.75" customHeight="1">
      <c r="L110"/>
      <c r="M110"/>
      <c r="N110"/>
      <c r="O110"/>
      <c r="P110"/>
      <c r="Q110"/>
      <c r="R110"/>
      <c r="S110"/>
      <c r="T110"/>
      <c r="U110"/>
    </row>
    <row r="111" spans="1:21" ht="12.75" customHeight="1">
      <c r="D111"/>
      <c r="E111"/>
      <c r="F111"/>
      <c r="G111"/>
      <c r="L111"/>
      <c r="M111"/>
      <c r="N111"/>
      <c r="O111"/>
      <c r="P111"/>
      <c r="Q111"/>
      <c r="R111"/>
      <c r="S111"/>
      <c r="T111"/>
      <c r="U111"/>
    </row>
    <row r="112" spans="1:21" ht="12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ht="12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ht="12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ht="12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ht="12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ht="12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ht="12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ht="12.7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ht="12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ht="12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ht="12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ht="12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ht="12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ht="12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ht="12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ht="12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ht="12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ht="12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ht="12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ht="12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ht="12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2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ht="12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ht="12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ht="12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ht="12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ht="12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2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ht="12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ht="12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ht="12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ht="12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ht="12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2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ht="12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ht="12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ht="12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ht="12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ht="12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2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ht="12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ht="12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ht="12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ht="12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ht="12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ht="12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ht="12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ht="12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ht="12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ht="12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ht="12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ht="12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ht="12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ht="12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ht="12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ht="12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ht="12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ht="12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ht="12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ht="12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ht="12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ht="12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ht="12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ht="12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ht="12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ht="12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ht="12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ht="12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ht="12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ht="12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ht="12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ht="12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ht="12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ht="12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12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12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12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ht="12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ht="12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12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ht="12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ht="12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ht="12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ht="12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ht="12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ht="12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12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ht="12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ht="12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12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ht="12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2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ht="12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ht="12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ht="12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ht="12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ht="12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ht="12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ht="12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ht="12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ht="12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ht="12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ht="12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ht="12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ht="12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12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ht="12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ht="12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ht="12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12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ht="12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ht="12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ht="12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ht="12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ht="12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ht="12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ht="12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12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ht="12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ht="12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2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2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2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2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2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2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2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2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2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2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2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2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2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2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2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2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2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2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2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2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2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2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ht="12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ht="12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ht="12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ht="12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ht="12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ht="12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ht="12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ht="12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ht="12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ht="12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ht="12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ht="12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ht="12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ht="12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ht="12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ht="12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ht="12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ht="12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ht="12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ht="12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ht="12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ht="12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ht="12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ht="12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ht="12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ht="12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ht="12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ht="12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ht="12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ht="12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ht="12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ht="12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ht="12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ht="12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ht="12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ht="12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ht="12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ht="12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ht="12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ht="12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ht="12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ht="12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ht="12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1:21" ht="12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1:21" ht="12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1:21" ht="12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1:21" ht="12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1:21" ht="12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1:21" ht="12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1:21" ht="12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1:21" ht="12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1:21" ht="12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1:21" ht="12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1:21" ht="12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1:21" ht="12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1:21" ht="12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ht="12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1:21" ht="12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ht="12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ht="12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ht="12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ht="12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1:21" ht="12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1:21" ht="12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1:21" ht="12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1:21" ht="12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1:21" ht="12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1:21" ht="12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1:21" ht="12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1:21" ht="12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1:21" ht="12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1:21" ht="12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1:21" ht="12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1:21" ht="12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1:21" ht="12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1:21" ht="12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1:21" ht="12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1:21" ht="12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1:21" ht="12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1:21" ht="12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1:21" ht="12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1:21" ht="12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1:21" ht="12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1:21" ht="12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1:21" ht="12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1:21" ht="12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1:21" ht="12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1:21" ht="12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1:21" ht="12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1:21" ht="12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1:21" ht="12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1:21" ht="12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1:21" ht="12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1:21" ht="12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1:21" ht="12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1:21" ht="12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1:21" ht="12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1:21" ht="12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1:21" ht="12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1:21" ht="12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1:21" ht="12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1:21" ht="12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1:21" ht="12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1:21" ht="12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1:21" ht="12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1:21" ht="12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1:21" ht="12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1:21" ht="12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1:21" ht="12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1:21" ht="12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1:21" ht="12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1:21" ht="12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1:21" ht="12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1:21" ht="12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1:21" ht="12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1:21" ht="12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1:21" ht="12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1:21" ht="12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1:21" ht="12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1:21" ht="12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1:21" ht="12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1:21" ht="12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1:21" ht="12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1:21" ht="12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1:21" ht="12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1:21" ht="12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1:21" ht="12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1:21" ht="12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1:21" ht="12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1:21" ht="12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1:21" ht="12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1:21" ht="12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1:21" ht="12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1:21" ht="12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1:21" ht="12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1:21" ht="12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1:21" ht="12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1:21" ht="12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1:21" ht="12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1:21" ht="12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1:21" ht="12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1:21" ht="12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1:21" ht="12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1:21" ht="12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1:21" ht="12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1:21" ht="12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1:21" ht="12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1:21" ht="12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1:21" ht="12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1:21" ht="12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1:21" ht="12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1:21" ht="12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1:21" ht="12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1:21" ht="12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1:21" ht="12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1:21" ht="12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1:21" ht="12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1:21" ht="12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1:21" ht="12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1:21" ht="12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1:21" ht="12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1:21" ht="12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1:21" ht="12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1:21" ht="12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1:21" ht="12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1:21" ht="12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1:21" ht="12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1:21" ht="12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1:21" ht="12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1:21" ht="12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1:21" ht="12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1:21" ht="12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1:21" ht="12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1:21" ht="12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1:21" ht="12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1:21" ht="12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1:21" ht="12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1:21" ht="12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1:21" ht="12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1:21" ht="12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1:21" ht="12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1:21" ht="12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1:21" ht="12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1:21" ht="12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1:21" ht="12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1:21" ht="12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1:21" ht="12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1:21" ht="12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1:21" ht="12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1:21" ht="12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1:21" ht="12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1:21" ht="12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1:21" ht="12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1:21" ht="12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1:21" ht="12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1:21" ht="12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1:21" ht="12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1:21" ht="12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1:21" ht="12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1:21" ht="12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1:21" ht="12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1:21" ht="12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1:21" ht="12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1:21" ht="12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1:21" ht="12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1:21" ht="12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1:21" ht="12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1:21" ht="12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1:21" ht="12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1:21" ht="12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1:21" ht="12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1:21" ht="12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1:21" ht="12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</row>
    <row r="468" spans="1:21" ht="12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</row>
    <row r="469" spans="1:21" ht="12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</row>
    <row r="470" spans="1:21" ht="12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</row>
    <row r="471" spans="1:21" ht="12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</row>
    <row r="472" spans="1:21" ht="12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</row>
    <row r="473" spans="1:21" ht="12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</row>
    <row r="474" spans="1:21" ht="12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</row>
    <row r="475" spans="1:21" ht="12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</row>
    <row r="476" spans="1:21" ht="12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</row>
    <row r="477" spans="1:21" ht="12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</row>
    <row r="478" spans="1:21" ht="12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</row>
    <row r="479" spans="1:21" ht="12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</row>
    <row r="480" spans="1:21" ht="12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</row>
    <row r="481" spans="1:21" ht="12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</row>
    <row r="482" spans="1:21" ht="12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</row>
    <row r="483" spans="1:21" ht="12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</row>
    <row r="484" spans="1:21" ht="12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</row>
    <row r="485" spans="1:21" ht="12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</row>
    <row r="486" spans="1:21" ht="12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</row>
    <row r="487" spans="1:21" ht="12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</row>
    <row r="488" spans="1:21" ht="12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</row>
    <row r="489" spans="1:21" ht="12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</row>
    <row r="490" spans="1:21" ht="12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</row>
    <row r="491" spans="1:21" ht="12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</row>
    <row r="492" spans="1:21" ht="12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</row>
    <row r="493" spans="1:21" ht="12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</row>
    <row r="494" spans="1:21" ht="12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</row>
    <row r="495" spans="1:21" ht="12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</row>
    <row r="496" spans="1:21" ht="12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</row>
    <row r="497" spans="1:21" ht="12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</row>
    <row r="498" spans="1:21" ht="12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</row>
    <row r="499" spans="1:21" ht="12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</row>
    <row r="500" spans="1:21" ht="12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</row>
    <row r="501" spans="1:21" ht="12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</row>
    <row r="502" spans="1:21" ht="12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</row>
    <row r="503" spans="1:21" ht="12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</row>
    <row r="504" spans="1:21" ht="12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</row>
    <row r="505" spans="1:21" ht="12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</row>
    <row r="506" spans="1:21" ht="12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</row>
    <row r="507" spans="1:21" ht="12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</row>
    <row r="508" spans="1:21" ht="12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</row>
    <row r="509" spans="1:21" ht="12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</row>
    <row r="510" spans="1:21" ht="12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</row>
    <row r="511" spans="1:21" ht="12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</row>
    <row r="512" spans="1:21" ht="12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</row>
    <row r="513" spans="1:21" ht="12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</row>
    <row r="514" spans="1:21" ht="12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</row>
    <row r="515" spans="1:21" ht="12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</row>
    <row r="516" spans="1:21" ht="12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</row>
    <row r="517" spans="1:21" ht="12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</row>
    <row r="518" spans="1:21" ht="12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</row>
    <row r="519" spans="1:21" ht="12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</row>
    <row r="520" spans="1:21" ht="12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</row>
    <row r="521" spans="1:21" ht="12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</row>
    <row r="522" spans="1:21" ht="12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</row>
    <row r="523" spans="1:21" ht="12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</row>
    <row r="524" spans="1:21" ht="12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</row>
    <row r="525" spans="1:21" ht="12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</row>
    <row r="526" spans="1:21" ht="12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</row>
    <row r="527" spans="1:21" ht="12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</row>
    <row r="528" spans="1:21" ht="12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</row>
    <row r="529" spans="1:21" ht="12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</row>
    <row r="530" spans="1:21" ht="12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</row>
    <row r="531" spans="1:21" ht="12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</row>
    <row r="532" spans="1:21" ht="12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</row>
    <row r="533" spans="1:21" ht="12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</row>
    <row r="534" spans="1:21" ht="12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</row>
    <row r="535" spans="1:21" ht="12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</row>
    <row r="536" spans="1:21" ht="12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</row>
    <row r="537" spans="1:21" ht="12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</row>
    <row r="538" spans="1:21" ht="12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</row>
    <row r="539" spans="1:21" ht="12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</row>
    <row r="540" spans="1:21" ht="12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</row>
    <row r="541" spans="1:21" ht="12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</row>
    <row r="542" spans="1:21" ht="12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</row>
    <row r="543" spans="1:21" ht="12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</row>
    <row r="544" spans="1:21" ht="12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</row>
    <row r="545" spans="1:21" ht="12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</row>
    <row r="546" spans="1:21" ht="12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</row>
    <row r="547" spans="1:21" ht="12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</row>
    <row r="548" spans="1:21" ht="12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</row>
    <row r="549" spans="1:21" ht="12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</row>
    <row r="550" spans="1:21" ht="12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</row>
    <row r="551" spans="1:21" ht="12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</row>
    <row r="552" spans="1:21" ht="12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1:21" ht="12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1:21" ht="12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ht="12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ht="12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ht="12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ht="12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ht="12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1:21" ht="12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1:21" ht="12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1:21" ht="12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1:21" ht="12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1:21" ht="12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1:21" ht="12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1:21" ht="12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1:21" ht="12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1:21" ht="12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1:21" ht="12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1:21" ht="12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1:21" ht="12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1:21" ht="12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1:21" ht="12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</row>
    <row r="574" spans="1:21" ht="12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</row>
    <row r="575" spans="1:21" ht="12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</row>
    <row r="576" spans="1:21" ht="12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</row>
    <row r="577" spans="1:21" ht="12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</row>
    <row r="578" spans="1:21" ht="12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</row>
    <row r="579" spans="1:21" ht="12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</row>
    <row r="580" spans="1:21" ht="12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</row>
    <row r="581" spans="1:21" ht="12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</row>
    <row r="582" spans="1:21" ht="12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</row>
    <row r="583" spans="1:21" ht="12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</row>
    <row r="584" spans="1:21" ht="12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</row>
    <row r="585" spans="1:21" ht="12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</row>
    <row r="586" spans="1:21" ht="12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</row>
    <row r="587" spans="1:21" ht="12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</row>
    <row r="588" spans="1:21" ht="12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</row>
    <row r="589" spans="1:21" ht="12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</row>
    <row r="590" spans="1:21" ht="12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</row>
    <row r="591" spans="1:21" ht="12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</row>
    <row r="592" spans="1:21" ht="12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</row>
    <row r="593" spans="1:21" ht="12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</row>
    <row r="594" spans="1:21" ht="12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</row>
    <row r="595" spans="1:21" ht="12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</row>
    <row r="596" spans="1:21" ht="12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</row>
    <row r="597" spans="1:21" ht="12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</row>
    <row r="598" spans="1:21" ht="12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</row>
    <row r="599" spans="1:21" ht="12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</row>
    <row r="600" spans="1:21" ht="12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</row>
    <row r="601" spans="1:21" ht="12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</row>
    <row r="602" spans="1:21" ht="12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</row>
    <row r="603" spans="1:21" ht="12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</row>
    <row r="604" spans="1:21" ht="12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</row>
    <row r="605" spans="1:21" ht="12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</row>
    <row r="606" spans="1:21" ht="12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</row>
    <row r="607" spans="1:21" ht="12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</row>
    <row r="608" spans="1:21" ht="12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</row>
    <row r="609" spans="1:21" ht="12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</row>
    <row r="610" spans="1:21" ht="12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</row>
    <row r="611" spans="1:21" ht="12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</row>
    <row r="612" spans="1:21" ht="12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</row>
    <row r="613" spans="1:21" ht="12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</row>
    <row r="614" spans="1:21" ht="12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</row>
    <row r="615" spans="1:21" ht="12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</row>
    <row r="616" spans="1:21" ht="12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</row>
    <row r="617" spans="1:21" ht="12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</row>
    <row r="618" spans="1:21" ht="12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</row>
    <row r="619" spans="1:21" ht="12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</row>
    <row r="620" spans="1:21" ht="12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</row>
    <row r="621" spans="1:21" ht="12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</row>
    <row r="622" spans="1:21" ht="12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</row>
    <row r="623" spans="1:21" ht="12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</row>
    <row r="624" spans="1:21" ht="12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</row>
    <row r="625" spans="1:21" ht="12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</row>
    <row r="626" spans="1:21" ht="12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</row>
    <row r="627" spans="1:21" ht="12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</row>
    <row r="628" spans="1:21" ht="12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</row>
    <row r="629" spans="1:21" ht="12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</row>
    <row r="630" spans="1:21" ht="12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</row>
    <row r="631" spans="1:21" ht="12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</row>
    <row r="632" spans="1:21" ht="12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</row>
    <row r="633" spans="1:21" ht="12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</row>
    <row r="634" spans="1:21" ht="12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</row>
    <row r="635" spans="1:21" ht="12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</row>
    <row r="636" spans="1:21" ht="12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</row>
    <row r="637" spans="1:21" ht="12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</row>
    <row r="638" spans="1:21" ht="12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</row>
    <row r="639" spans="1:21" ht="12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</row>
    <row r="640" spans="1:21" ht="12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</row>
    <row r="641" spans="1:21" ht="12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</row>
    <row r="642" spans="1:21" ht="12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</row>
    <row r="643" spans="1:21" ht="12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</row>
    <row r="644" spans="1:21" ht="12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</row>
    <row r="645" spans="1:21" ht="12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</row>
    <row r="646" spans="1:21" ht="12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</row>
    <row r="647" spans="1:21" ht="12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</row>
    <row r="648" spans="1:21" ht="12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</row>
    <row r="649" spans="1:21" ht="12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</row>
    <row r="650" spans="1:21" ht="12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</row>
    <row r="651" spans="1:21" ht="12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</row>
    <row r="652" spans="1:21" ht="12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</row>
    <row r="653" spans="1:21" ht="12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</row>
    <row r="654" spans="1:21" ht="12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</row>
    <row r="655" spans="1:21" ht="12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</row>
    <row r="656" spans="1:21" ht="12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1:21" ht="12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</row>
    <row r="658" spans="1:21" ht="12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</row>
    <row r="659" spans="1:21" ht="12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</row>
    <row r="660" spans="1:21" ht="12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</row>
    <row r="661" spans="1:21" ht="12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</row>
    <row r="662" spans="1:21" ht="12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</row>
    <row r="663" spans="1:21" ht="12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</row>
    <row r="664" spans="1:21" ht="12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</row>
    <row r="665" spans="1:21" ht="12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</row>
    <row r="666" spans="1:21" ht="12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1:21" ht="12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</row>
    <row r="668" spans="1:21" ht="12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</row>
    <row r="669" spans="1:21" ht="12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</row>
    <row r="670" spans="1:21" ht="12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</row>
    <row r="671" spans="1:21" ht="12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</row>
    <row r="672" spans="1:21" ht="12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</row>
    <row r="673" spans="1:21" ht="12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</row>
    <row r="674" spans="1:21" ht="12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</row>
    <row r="675" spans="1:21" ht="12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</row>
    <row r="676" spans="1:21" ht="12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</row>
    <row r="677" spans="1:21" ht="12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</row>
    <row r="678" spans="1:21" ht="12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ht="12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ht="12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ht="12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ht="12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</row>
    <row r="683" spans="1:21" ht="12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</row>
    <row r="684" spans="1:21" ht="12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</row>
    <row r="685" spans="1:21" ht="12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</row>
    <row r="686" spans="1:21" ht="12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1:21" ht="12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</row>
    <row r="688" spans="1:21" ht="12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</row>
    <row r="689" spans="1:21" ht="12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</row>
    <row r="690" spans="1:21" ht="12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</row>
    <row r="691" spans="1:21" ht="12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</row>
    <row r="692" spans="1:21" ht="12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</row>
    <row r="693" spans="1:21" ht="12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</row>
    <row r="694" spans="1:21" ht="12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</row>
    <row r="695" spans="1:21" ht="12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</row>
    <row r="696" spans="1:21" ht="12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1:21" ht="12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</row>
    <row r="698" spans="1:21" ht="12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</row>
    <row r="699" spans="1:21" ht="12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</row>
    <row r="700" spans="1:21" ht="12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</row>
    <row r="701" spans="1:21" ht="12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</row>
    <row r="702" spans="1:21" ht="12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</row>
    <row r="703" spans="1:21" ht="12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</row>
    <row r="704" spans="1:21" ht="12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</row>
    <row r="705" spans="1:21" ht="12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</row>
    <row r="706" spans="1:21" ht="12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1:21" ht="12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</row>
    <row r="708" spans="1:21" ht="12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</row>
    <row r="709" spans="1:21" ht="12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</row>
    <row r="710" spans="1:21" ht="12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</row>
    <row r="711" spans="1:21" ht="12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</row>
    <row r="712" spans="1:21" ht="12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</row>
    <row r="713" spans="1:21" ht="12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</row>
    <row r="714" spans="1:21" ht="12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</row>
    <row r="715" spans="1:21" ht="12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</row>
    <row r="716" spans="1:21" ht="12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1:21" ht="12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</row>
    <row r="718" spans="1:21" ht="12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</row>
    <row r="719" spans="1:21" ht="12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</row>
    <row r="720" spans="1:21" ht="12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</row>
    <row r="721" spans="1:21" ht="12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</row>
    <row r="722" spans="1:21" ht="12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</row>
    <row r="723" spans="1:21" ht="12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</row>
    <row r="724" spans="1:21" ht="12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</row>
    <row r="725" spans="1:21" ht="12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</row>
    <row r="726" spans="1:21" ht="12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</row>
    <row r="727" spans="1:21" ht="12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</row>
    <row r="728" spans="1:21" ht="12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</row>
    <row r="729" spans="1:21" ht="12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</row>
    <row r="730" spans="1:21" ht="12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</row>
    <row r="731" spans="1:21" ht="12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</row>
    <row r="732" spans="1:21" ht="12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</row>
    <row r="733" spans="1:21" ht="12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</row>
    <row r="734" spans="1:21" ht="12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</row>
    <row r="735" spans="1:21" ht="12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</row>
    <row r="736" spans="1:21" ht="12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</row>
    <row r="737" spans="1:21" ht="12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</row>
    <row r="738" spans="1:21" ht="12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</row>
    <row r="739" spans="1:21" ht="12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</row>
    <row r="740" spans="1:21" ht="12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</row>
    <row r="741" spans="1:21" ht="12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</row>
    <row r="742" spans="1:21" ht="12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</row>
    <row r="743" spans="1:21" ht="12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</row>
    <row r="744" spans="1:21" ht="12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</row>
    <row r="745" spans="1:21" ht="12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</row>
    <row r="746" spans="1:21" ht="12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</row>
    <row r="747" spans="1:21" ht="12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</row>
    <row r="748" spans="1:21" ht="12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</row>
    <row r="749" spans="1:21" ht="12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</row>
    <row r="750" spans="1:21" ht="12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</row>
    <row r="751" spans="1:21" ht="12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</row>
    <row r="752" spans="1:21" ht="12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</row>
    <row r="753" spans="1:21" ht="12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</row>
    <row r="754" spans="1:21" ht="12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</row>
    <row r="755" spans="1:21" ht="12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</row>
    <row r="756" spans="1:21" ht="12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</row>
    <row r="757" spans="1:21" ht="12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</row>
    <row r="758" spans="1:21" ht="12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</row>
    <row r="759" spans="1:21" ht="12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</row>
    <row r="760" spans="1:21" ht="12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</row>
    <row r="761" spans="1:21" ht="12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</row>
    <row r="762" spans="1:21" ht="12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ht="12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1:21" ht="12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ht="12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ht="12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</row>
    <row r="767" spans="1:21" ht="12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</row>
    <row r="768" spans="1:21" ht="12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</row>
    <row r="769" spans="1:21" ht="12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</row>
    <row r="770" spans="1:21" ht="12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</row>
    <row r="771" spans="1:21" ht="12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</row>
    <row r="772" spans="1:21" ht="12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</row>
    <row r="773" spans="1:21" ht="12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</row>
    <row r="774" spans="1:21" ht="12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</row>
    <row r="775" spans="1:21" ht="12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</row>
    <row r="776" spans="1:21" ht="12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</row>
    <row r="777" spans="1:21" ht="12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</row>
    <row r="778" spans="1:21" ht="12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</row>
    <row r="779" spans="1:21" ht="12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</row>
    <row r="780" spans="1:21" ht="12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</row>
    <row r="781" spans="1:21" ht="12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</row>
    <row r="782" spans="1:21" ht="12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</row>
    <row r="783" spans="1:21" ht="12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</row>
    <row r="784" spans="1:21" ht="12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</row>
    <row r="785" spans="1:21" ht="12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</row>
    <row r="786" spans="1:21" ht="12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</row>
    <row r="787" spans="1:21" ht="12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</row>
    <row r="788" spans="1:21" ht="12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</row>
    <row r="789" spans="1:21" ht="12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</row>
    <row r="790" spans="1:21" ht="12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</row>
    <row r="791" spans="1:21" ht="12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</row>
    <row r="792" spans="1:21" ht="12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</row>
    <row r="793" spans="1:21" ht="12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</row>
    <row r="794" spans="1:21" ht="12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</row>
    <row r="795" spans="1:21" ht="12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</row>
    <row r="796" spans="1:21" ht="12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</row>
    <row r="797" spans="1:21" ht="12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</row>
    <row r="798" spans="1:21" ht="12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</row>
    <row r="799" spans="1:21" ht="12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</row>
    <row r="800" spans="1:21" ht="12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</row>
    <row r="801" spans="1:21" ht="12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</row>
    <row r="802" spans="1:21" ht="12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</row>
    <row r="803" spans="1:21" ht="12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</row>
    <row r="804" spans="1:21" ht="12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</row>
    <row r="805" spans="1:21" ht="12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</row>
    <row r="806" spans="1:21" ht="12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</row>
    <row r="807" spans="1:21" ht="12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</row>
    <row r="808" spans="1:21" ht="12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</row>
    <row r="809" spans="1:21" ht="12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</row>
    <row r="810" spans="1:21" ht="12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</row>
    <row r="811" spans="1:21" ht="12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</row>
    <row r="812" spans="1:21" ht="12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</row>
    <row r="813" spans="1:21" ht="12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</row>
    <row r="814" spans="1:21" ht="12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</row>
    <row r="815" spans="1:21" ht="12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</row>
    <row r="816" spans="1:21" ht="12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1:21" ht="12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</row>
    <row r="818" spans="1:21" ht="12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</row>
    <row r="819" spans="1:21" ht="12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</row>
    <row r="820" spans="1:21" ht="12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</row>
    <row r="821" spans="1:21" ht="12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</row>
    <row r="822" spans="1:21" ht="12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</row>
    <row r="823" spans="1:21" ht="12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</row>
    <row r="824" spans="1:21" ht="12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</row>
    <row r="825" spans="1:21" ht="12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</row>
    <row r="826" spans="1:21" ht="12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</row>
    <row r="827" spans="1:21" ht="12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</row>
    <row r="828" spans="1:21" ht="12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</row>
    <row r="829" spans="1:21" ht="12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</row>
    <row r="830" spans="1:21" ht="12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</row>
    <row r="831" spans="1:21" ht="12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</row>
    <row r="832" spans="1:21" ht="12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</row>
    <row r="833" spans="1:21" ht="12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</row>
    <row r="834" spans="1:21" ht="12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</row>
    <row r="835" spans="1:21" ht="12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</row>
    <row r="836" spans="1:21" ht="12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</row>
    <row r="837" spans="1:21" ht="12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</row>
    <row r="838" spans="1:21" ht="12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</row>
    <row r="839" spans="1:21" ht="12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</row>
    <row r="840" spans="1:21" ht="12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</row>
    <row r="841" spans="1:21" ht="12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</row>
    <row r="842" spans="1:21" ht="12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</row>
    <row r="843" spans="1:21" ht="12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</row>
    <row r="844" spans="1:21" ht="12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</row>
    <row r="845" spans="1:21" ht="12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</row>
    <row r="846" spans="1:21" ht="12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1:21" ht="12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</row>
    <row r="848" spans="1:21" ht="12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</row>
    <row r="849" spans="1:21" ht="12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</row>
    <row r="850" spans="1:21" ht="12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</row>
    <row r="851" spans="1:21" ht="12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</row>
    <row r="852" spans="1:21" ht="12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</row>
    <row r="853" spans="1:21" ht="12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</row>
    <row r="854" spans="1:21" ht="12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</row>
    <row r="855" spans="1:21" ht="12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</row>
    <row r="856" spans="1:21" ht="12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1:21" ht="12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</row>
    <row r="858" spans="1:21" ht="12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</row>
    <row r="859" spans="1:21" ht="12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</row>
    <row r="860" spans="1:21" ht="12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</row>
    <row r="861" spans="1:21" ht="12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</row>
    <row r="862" spans="1:21" ht="12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</row>
    <row r="863" spans="1:21" ht="12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</row>
    <row r="864" spans="1:21" ht="12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</row>
    <row r="865" spans="1:21" ht="12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</row>
    <row r="866" spans="1:21" ht="12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1:21" ht="12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</row>
    <row r="868" spans="1:21" ht="12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</row>
    <row r="869" spans="1:21" ht="12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</row>
    <row r="870" spans="1:21" ht="12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</row>
    <row r="871" spans="1:21" ht="12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</row>
    <row r="872" spans="1:21" ht="12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</row>
    <row r="873" spans="1:21" ht="12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</row>
    <row r="874" spans="1:21" ht="12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</row>
    <row r="875" spans="1:21" ht="12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</row>
    <row r="876" spans="1:21" ht="12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1:21" ht="12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</row>
    <row r="878" spans="1:21" ht="12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</row>
    <row r="879" spans="1:21" ht="12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</row>
    <row r="880" spans="1:21" ht="12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</row>
    <row r="881" spans="1:21" ht="12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</row>
    <row r="882" spans="1:21" ht="12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</row>
    <row r="883" spans="1:21" ht="12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</row>
    <row r="884" spans="1:21" ht="12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</row>
    <row r="885" spans="1:21" ht="12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</row>
    <row r="886" spans="1:21" ht="12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</row>
    <row r="887" spans="1:21" ht="12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</row>
    <row r="888" spans="1:21" ht="12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</row>
    <row r="889" spans="1:21" ht="12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</row>
    <row r="890" spans="1:21" ht="12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</row>
    <row r="891" spans="1:21" ht="12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</row>
    <row r="892" spans="1:21" ht="12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</row>
    <row r="893" spans="1:21" ht="12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</row>
    <row r="894" spans="1:21" ht="12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</row>
    <row r="895" spans="1:21" ht="12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</row>
    <row r="896" spans="1:21" ht="12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1:21" ht="12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</row>
    <row r="898" spans="1:21" ht="12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</row>
    <row r="899" spans="1:21" ht="12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</row>
    <row r="900" spans="1:21" ht="12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</row>
    <row r="901" spans="1:21" ht="12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</row>
    <row r="902" spans="1:21" ht="12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</row>
    <row r="903" spans="1:21" ht="12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</row>
    <row r="904" spans="1:21" ht="12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</row>
    <row r="905" spans="1:21" ht="12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</row>
    <row r="906" spans="1:21" ht="12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1:21" ht="12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</row>
    <row r="908" spans="1:21" ht="12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</row>
    <row r="909" spans="1:21" ht="12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</row>
    <row r="910" spans="1:21" ht="12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</row>
    <row r="911" spans="1:21" ht="12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</row>
    <row r="912" spans="1:21" ht="12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</row>
    <row r="913" spans="1:21" ht="12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</row>
    <row r="914" spans="1:21" ht="12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</row>
    <row r="915" spans="1:21" ht="12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</row>
    <row r="916" spans="1:21" ht="12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</row>
    <row r="917" spans="1:21" ht="12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</row>
    <row r="918" spans="1:21" ht="12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</row>
    <row r="919" spans="1:21" ht="12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</row>
    <row r="920" spans="1:21" ht="12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</row>
    <row r="921" spans="1:21" ht="12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</row>
    <row r="922" spans="1:21" ht="12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</row>
    <row r="923" spans="1:21" ht="12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</row>
    <row r="924" spans="1:21" ht="12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</row>
    <row r="925" spans="1:21" ht="12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</row>
    <row r="926" spans="1:21" ht="12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</row>
    <row r="927" spans="1:21" ht="12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</row>
    <row r="928" spans="1:21" ht="12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</row>
    <row r="929" spans="1:21" ht="12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</row>
    <row r="930" spans="1:21" ht="12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</row>
    <row r="931" spans="1:21" ht="12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</row>
    <row r="932" spans="1:21" ht="12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</row>
    <row r="933" spans="1:21" ht="12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</row>
    <row r="934" spans="1:21" ht="12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</row>
    <row r="935" spans="1:21" ht="12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</row>
    <row r="936" spans="1:21" ht="12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</row>
    <row r="937" spans="1:21" ht="12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</row>
    <row r="938" spans="1:21" ht="12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</row>
    <row r="939" spans="1:21" ht="12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</row>
    <row r="940" spans="1:21" ht="12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</row>
    <row r="941" spans="1:21" ht="12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</row>
    <row r="942" spans="1:21" ht="12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</row>
    <row r="943" spans="1:21" ht="12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</row>
    <row r="944" spans="1:21" ht="12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</row>
    <row r="945" spans="1:21" ht="12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</row>
    <row r="946" spans="1:21" ht="12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</row>
    <row r="947" spans="1:21" ht="12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</row>
    <row r="948" spans="1:21" ht="12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</row>
    <row r="949" spans="1:21" ht="12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</row>
    <row r="950" spans="1:21" ht="12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</row>
    <row r="951" spans="1:21" ht="12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</row>
    <row r="952" spans="1:21" ht="12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</row>
    <row r="953" spans="1:21" ht="12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</row>
    <row r="954" spans="1:21" ht="12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</row>
    <row r="955" spans="1:21" ht="12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</row>
    <row r="956" spans="1:21" ht="12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</row>
    <row r="957" spans="1:21" ht="12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</row>
    <row r="958" spans="1:21" ht="12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</row>
    <row r="959" spans="1:21" ht="12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</row>
    <row r="960" spans="1:21" ht="12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</row>
    <row r="961" spans="1:21" ht="12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</row>
    <row r="962" spans="1:21" ht="12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</row>
    <row r="963" spans="1:21" ht="12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</row>
    <row r="964" spans="1:21" ht="12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</row>
    <row r="965" spans="1:21" ht="12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</row>
    <row r="966" spans="1:21" ht="12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</row>
    <row r="967" spans="1:21" ht="12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</row>
    <row r="968" spans="1:21" ht="12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</row>
    <row r="969" spans="1:21" ht="12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</row>
    <row r="970" spans="1:21" ht="12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</row>
    <row r="971" spans="1:21" ht="12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</row>
    <row r="972" spans="1:21" ht="12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</row>
    <row r="973" spans="1:21" ht="12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</row>
    <row r="974" spans="1:21" ht="12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</row>
    <row r="975" spans="1:21" ht="12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</row>
    <row r="976" spans="1:21" ht="12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</row>
    <row r="977" spans="1:21" ht="12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</row>
    <row r="978" spans="1:21" ht="12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</row>
    <row r="979" spans="1:21" ht="12" customHeight="1">
      <c r="A979"/>
      <c r="B979"/>
      <c r="C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</row>
  </sheetData>
  <mergeCells count="1">
    <mergeCell ref="I108:K108"/>
  </mergeCells>
  <phoneticPr fontId="11" type="noConversion"/>
  <pageMargins left="0.39370078740157483" right="0.19685039370078741" top="0.39370078740157483" bottom="0.39370078740157483" header="0.51181102362204722" footer="0.51181102362204722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916"/>
  <sheetViews>
    <sheetView zoomScale="85" zoomScaleNormal="85" workbookViewId="0" xr3:uid="{842E5F09-E766-5B8D-85AF-A39847EA96FD}">
      <selection activeCell="Q44" sqref="Q44"/>
    </sheetView>
  </sheetViews>
  <sheetFormatPr defaultRowHeight="12.75"/>
  <cols>
    <col min="1" max="1" width="17.140625" style="3" customWidth="1"/>
    <col min="2" max="2" width="28.140625" style="3" customWidth="1"/>
    <col min="3" max="3" width="37.28515625" style="3" customWidth="1"/>
    <col min="4" max="4" width="7.7109375" style="3" customWidth="1"/>
    <col min="5" max="6" width="12.7109375" style="3" customWidth="1"/>
    <col min="7" max="7" width="12.140625" style="3" customWidth="1"/>
    <col min="8" max="8" width="11.7109375" style="3" customWidth="1"/>
    <col min="9" max="20" width="5.140625" style="3" customWidth="1"/>
    <col min="21" max="21" width="5" style="3" customWidth="1"/>
    <col min="22" max="25" width="5" customWidth="1"/>
  </cols>
  <sheetData>
    <row r="1" spans="1:30" s="45" customFormat="1" ht="18">
      <c r="A1" s="41" t="s">
        <v>438</v>
      </c>
      <c r="B1" s="2"/>
      <c r="C1" s="42"/>
      <c r="D1" s="4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30" ht="12" customHeight="1">
      <c r="A2" s="4"/>
      <c r="B2" s="4"/>
      <c r="C2" s="4"/>
      <c r="D2" s="4"/>
    </row>
    <row r="3" spans="1:30" ht="12" customHeight="1">
      <c r="A3" s="5" t="s">
        <v>1</v>
      </c>
      <c r="B3" s="6" t="s">
        <v>2</v>
      </c>
      <c r="C3" s="7"/>
      <c r="D3" s="7"/>
    </row>
    <row r="4" spans="1:30" ht="12" customHeight="1">
      <c r="A4" s="8"/>
      <c r="B4" s="6" t="s">
        <v>3</v>
      </c>
      <c r="C4" s="7"/>
      <c r="D4" s="7"/>
    </row>
    <row r="5" spans="1:30" ht="12" customHeight="1">
      <c r="A5" s="8"/>
      <c r="B5" s="6" t="s">
        <v>4</v>
      </c>
      <c r="C5" s="7"/>
      <c r="D5" s="7"/>
    </row>
    <row r="6" spans="1:30" ht="12" customHeight="1">
      <c r="A6" s="8"/>
      <c r="B6" s="6" t="s">
        <v>5</v>
      </c>
      <c r="C6" s="7"/>
      <c r="D6" s="7"/>
    </row>
    <row r="7" spans="1:30" ht="12" customHeight="1">
      <c r="A7" s="8"/>
      <c r="B7" s="6" t="s">
        <v>6</v>
      </c>
      <c r="C7" s="7"/>
      <c r="D7" s="7"/>
    </row>
    <row r="8" spans="1:30" ht="12" customHeight="1">
      <c r="A8" s="8"/>
      <c r="B8" s="19"/>
      <c r="C8" s="17"/>
      <c r="D8" s="17"/>
    </row>
    <row r="9" spans="1:30" s="81" customFormat="1">
      <c r="A9" s="76" t="s">
        <v>7</v>
      </c>
      <c r="B9" s="77"/>
      <c r="C9" s="78"/>
      <c r="D9" s="79"/>
      <c r="E9" s="80"/>
      <c r="F9" s="80"/>
      <c r="G9" s="80"/>
      <c r="H9" s="80"/>
      <c r="I9" s="80"/>
      <c r="J9" s="80"/>
      <c r="K9" s="80"/>
      <c r="L9" s="80"/>
      <c r="M9" s="7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 spans="1:30" s="81" customFormat="1">
      <c r="A10" s="82"/>
      <c r="B10" s="83"/>
      <c r="C10" s="84"/>
      <c r="D10" s="79"/>
      <c r="E10" s="80"/>
      <c r="F10" s="80"/>
      <c r="G10" s="80"/>
      <c r="H10" s="80"/>
      <c r="I10" s="80"/>
      <c r="J10" s="80"/>
      <c r="K10" s="80"/>
      <c r="L10" s="80"/>
      <c r="M10" s="7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s="81" customFormat="1">
      <c r="A11" s="85" t="s">
        <v>8</v>
      </c>
      <c r="B11" s="86"/>
      <c r="C11" s="87"/>
      <c r="D11" s="79"/>
      <c r="E11" s="80"/>
      <c r="F11" s="80"/>
      <c r="G11" s="80"/>
      <c r="H11" s="80"/>
      <c r="I11" s="80"/>
      <c r="J11" s="80"/>
      <c r="K11" s="80"/>
      <c r="L11" s="80"/>
      <c r="M11" s="79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0" s="81" customFormat="1">
      <c r="A12" s="85" t="s">
        <v>9</v>
      </c>
      <c r="B12" s="88"/>
      <c r="C12" s="89"/>
      <c r="D12" s="79"/>
      <c r="E12" s="80"/>
      <c r="F12" s="80"/>
      <c r="G12" s="80"/>
      <c r="H12" s="80"/>
      <c r="I12" s="80"/>
      <c r="J12" s="80"/>
      <c r="K12" s="80"/>
      <c r="L12" s="80"/>
      <c r="M12" s="79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0" s="81" customFormat="1">
      <c r="A13" s="85" t="s">
        <v>10</v>
      </c>
      <c r="B13" s="83"/>
      <c r="C13" s="84"/>
      <c r="D13" s="79"/>
      <c r="E13" s="80"/>
      <c r="F13" s="80"/>
      <c r="G13" s="80"/>
      <c r="H13" s="80"/>
      <c r="I13" s="80"/>
      <c r="J13" s="80"/>
      <c r="K13" s="80"/>
      <c r="L13" s="80"/>
      <c r="M13" s="7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0" s="81" customFormat="1">
      <c r="A14" s="85" t="s">
        <v>11</v>
      </c>
      <c r="B14" s="83"/>
      <c r="C14" s="84"/>
      <c r="D14" s="79"/>
      <c r="E14" s="80"/>
      <c r="F14" s="80"/>
      <c r="G14" s="80"/>
      <c r="H14" s="80"/>
      <c r="I14" s="80"/>
      <c r="J14" s="80"/>
      <c r="K14" s="80"/>
      <c r="L14" s="80"/>
      <c r="M14" s="79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0" s="81" customFormat="1">
      <c r="A15" s="82"/>
      <c r="B15" s="83"/>
      <c r="C15" s="84"/>
      <c r="D15" s="79"/>
      <c r="E15" s="80"/>
      <c r="F15" s="80"/>
      <c r="G15" s="80"/>
      <c r="H15" s="80"/>
      <c r="I15" s="80"/>
      <c r="J15" s="80"/>
      <c r="K15" s="80"/>
      <c r="L15" s="80"/>
      <c r="M15" s="79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0" s="81" customFormat="1">
      <c r="A16" s="85" t="s">
        <v>12</v>
      </c>
      <c r="B16" s="83"/>
      <c r="C16" s="84"/>
      <c r="D16" s="79"/>
      <c r="E16" s="80"/>
      <c r="F16" s="80"/>
      <c r="G16" s="80"/>
      <c r="H16" s="80"/>
      <c r="I16" s="80"/>
      <c r="J16" s="80"/>
      <c r="K16" s="80"/>
      <c r="L16" s="80"/>
      <c r="M16" s="79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s="81" customFormat="1">
      <c r="A17" s="85" t="s">
        <v>13</v>
      </c>
      <c r="B17" s="83"/>
      <c r="C17" s="84"/>
      <c r="D17" s="79"/>
      <c r="E17" s="80"/>
      <c r="F17" s="80"/>
      <c r="G17" s="80"/>
      <c r="H17" s="80"/>
      <c r="I17" s="80"/>
      <c r="J17" s="80"/>
      <c r="K17" s="80"/>
      <c r="L17" s="80"/>
      <c r="M17" s="7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s="81" customFormat="1">
      <c r="A18" s="82"/>
      <c r="B18" s="83"/>
      <c r="C18" s="84"/>
      <c r="D18" s="79"/>
      <c r="E18" s="80"/>
      <c r="F18" s="80"/>
      <c r="G18" s="80"/>
      <c r="H18" s="80"/>
      <c r="I18" s="80"/>
      <c r="J18" s="80"/>
      <c r="K18" s="80"/>
      <c r="L18" s="80"/>
      <c r="M18" s="79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s="81" customFormat="1">
      <c r="A19" s="85" t="s">
        <v>14</v>
      </c>
      <c r="B19" s="88"/>
      <c r="C19" s="89"/>
      <c r="D19" s="79"/>
      <c r="E19" s="80"/>
      <c r="F19" s="80"/>
      <c r="G19" s="80"/>
      <c r="H19" s="80"/>
      <c r="I19" s="80"/>
      <c r="J19" s="80"/>
      <c r="K19" s="80"/>
      <c r="L19" s="80"/>
      <c r="M19" s="7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s="81" customFormat="1">
      <c r="A20" s="82"/>
      <c r="B20" s="88"/>
      <c r="C20" s="89"/>
      <c r="D20" s="79"/>
      <c r="E20" s="80"/>
      <c r="F20" s="80"/>
      <c r="G20" s="80"/>
      <c r="H20" s="80"/>
      <c r="I20" s="80"/>
      <c r="J20" s="80"/>
      <c r="K20" s="80"/>
      <c r="L20" s="80"/>
      <c r="M20" s="79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s="81" customFormat="1">
      <c r="A21" s="82"/>
      <c r="B21" s="90"/>
      <c r="C21" s="91"/>
      <c r="D21" s="79"/>
      <c r="E21" s="80"/>
      <c r="F21" s="80"/>
      <c r="G21" s="80"/>
      <c r="H21" s="80"/>
      <c r="I21" s="80"/>
      <c r="J21" s="80"/>
      <c r="K21" s="80"/>
      <c r="L21" s="80"/>
      <c r="M21" s="79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s="81" customFormat="1">
      <c r="A22" s="82"/>
      <c r="B22" s="90"/>
      <c r="C22" s="91"/>
      <c r="D22" s="79"/>
      <c r="E22" s="80"/>
      <c r="F22" s="80"/>
      <c r="G22" s="80"/>
      <c r="H22" s="80"/>
      <c r="I22" s="80"/>
      <c r="J22" s="80"/>
      <c r="K22" s="80"/>
      <c r="L22" s="80"/>
      <c r="M22" s="79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s="81" customFormat="1">
      <c r="A23" s="85" t="s">
        <v>15</v>
      </c>
      <c r="B23" s="83"/>
      <c r="C23" s="84"/>
      <c r="D23" s="79"/>
      <c r="E23" s="80"/>
      <c r="F23" s="80"/>
      <c r="G23" s="80"/>
      <c r="H23" s="80"/>
      <c r="I23" s="80"/>
      <c r="J23" s="80"/>
      <c r="K23" s="80"/>
      <c r="L23" s="80"/>
      <c r="M23" s="79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s="81" customFormat="1">
      <c r="A24" s="85" t="s">
        <v>16</v>
      </c>
      <c r="B24" s="83"/>
      <c r="C24" s="84"/>
      <c r="D24" s="79"/>
      <c r="E24" s="80"/>
      <c r="F24" s="80"/>
      <c r="G24" s="80"/>
      <c r="H24" s="80"/>
      <c r="I24" s="80"/>
      <c r="J24" s="80"/>
      <c r="K24" s="80"/>
      <c r="L24" s="80"/>
      <c r="M24" s="79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s="81" customFormat="1">
      <c r="A25" s="85" t="s">
        <v>17</v>
      </c>
      <c r="B25" s="83"/>
      <c r="C25" s="84"/>
      <c r="D25" s="79"/>
      <c r="E25" s="80"/>
      <c r="F25" s="80"/>
      <c r="G25" s="80"/>
      <c r="H25" s="80"/>
      <c r="I25" s="80"/>
      <c r="J25" s="80"/>
      <c r="K25" s="80"/>
      <c r="L25" s="80"/>
      <c r="M25" s="79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s="81" customFormat="1">
      <c r="A26" s="82"/>
      <c r="B26" s="83"/>
      <c r="C26" s="84"/>
      <c r="D26" s="79"/>
      <c r="E26" s="80"/>
      <c r="F26" s="80"/>
      <c r="G26" s="80"/>
      <c r="H26" s="80"/>
      <c r="I26" s="80"/>
      <c r="J26" s="80"/>
      <c r="K26" s="80"/>
      <c r="L26" s="80"/>
      <c r="M26" s="79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s="81" customFormat="1" ht="25.5">
      <c r="A27" s="92" t="s">
        <v>18</v>
      </c>
      <c r="B27" s="93" t="s">
        <v>19</v>
      </c>
      <c r="C27" s="94" t="s">
        <v>439</v>
      </c>
      <c r="D27" s="79"/>
      <c r="E27" s="80"/>
      <c r="F27" s="80"/>
      <c r="G27" s="80"/>
      <c r="H27" s="80"/>
      <c r="I27" s="80"/>
      <c r="J27" s="80"/>
      <c r="K27" s="80"/>
      <c r="L27" s="80"/>
      <c r="M27" s="7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s="81" customFormat="1">
      <c r="A28" s="92"/>
      <c r="B28" s="95"/>
      <c r="C28" s="94"/>
      <c r="D28" s="79"/>
      <c r="E28" s="80"/>
      <c r="F28" s="80"/>
      <c r="G28" s="80"/>
      <c r="H28" s="80"/>
      <c r="I28" s="80"/>
      <c r="J28" s="80"/>
      <c r="K28" s="80"/>
      <c r="L28" s="80"/>
      <c r="M28" s="7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s="81" customFormat="1">
      <c r="A29" s="82"/>
      <c r="B29" s="9"/>
      <c r="C29" s="96"/>
      <c r="D29" s="79"/>
      <c r="E29" s="80"/>
      <c r="F29" s="80"/>
      <c r="G29" s="80"/>
      <c r="H29" s="80"/>
      <c r="I29" s="80"/>
      <c r="J29" s="80"/>
      <c r="K29" s="80"/>
      <c r="L29" s="80"/>
      <c r="M29" s="79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s="81" customFormat="1">
      <c r="A30" s="85" t="s">
        <v>24</v>
      </c>
      <c r="B30" s="97"/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7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s="81" customFormat="1">
      <c r="A31" s="85"/>
      <c r="B31" s="83"/>
      <c r="C31" s="98"/>
      <c r="D31" s="79"/>
      <c r="E31" s="80"/>
      <c r="F31" s="80"/>
      <c r="G31" s="80"/>
      <c r="H31" s="80"/>
      <c r="I31" s="80"/>
      <c r="J31" s="80"/>
      <c r="K31" s="80"/>
      <c r="L31" s="80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s="81" customFormat="1">
      <c r="A32" s="85" t="s">
        <v>25</v>
      </c>
      <c r="B32" s="83"/>
      <c r="C32" s="98"/>
      <c r="D32" s="79"/>
      <c r="E32" s="80"/>
      <c r="F32" s="80"/>
      <c r="G32" s="80"/>
      <c r="H32" s="80"/>
      <c r="I32" s="80"/>
      <c r="J32" s="80"/>
      <c r="K32" s="80"/>
      <c r="L32" s="80"/>
      <c r="M32" s="79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1:30" s="81" customFormat="1">
      <c r="A33" s="85"/>
      <c r="B33" s="97"/>
      <c r="C33" s="98"/>
      <c r="D33" s="79"/>
      <c r="E33" s="80"/>
      <c r="F33" s="80"/>
      <c r="G33" s="80"/>
      <c r="H33" s="80"/>
      <c r="I33" s="80"/>
      <c r="J33" s="80"/>
      <c r="K33" s="80"/>
      <c r="L33" s="80"/>
      <c r="M33" s="79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s="81" customFormat="1">
      <c r="A34" s="85" t="s">
        <v>26</v>
      </c>
      <c r="B34" s="97"/>
      <c r="C34" s="98"/>
      <c r="D34" s="79"/>
      <c r="E34" s="80"/>
      <c r="F34" s="80"/>
      <c r="G34" s="80"/>
      <c r="H34" s="80"/>
      <c r="I34" s="80"/>
      <c r="J34" s="80"/>
      <c r="K34" s="80"/>
      <c r="L34" s="80"/>
      <c r="M34" s="79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s="81" customFormat="1">
      <c r="A35" s="85"/>
      <c r="B35" s="83"/>
      <c r="C35" s="98"/>
      <c r="D35" s="79"/>
      <c r="E35" s="80"/>
      <c r="F35" s="80"/>
      <c r="G35" s="80"/>
      <c r="H35" s="80"/>
      <c r="I35" s="80"/>
      <c r="J35" s="80"/>
      <c r="K35" s="80"/>
      <c r="L35" s="80"/>
      <c r="M35" s="7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1:30" s="81" customFormat="1">
      <c r="A36" s="85" t="s">
        <v>27</v>
      </c>
      <c r="B36" s="97"/>
      <c r="C36" s="98"/>
      <c r="D36" s="79"/>
      <c r="E36" s="80"/>
      <c r="F36" s="80"/>
      <c r="G36" s="80"/>
      <c r="H36" s="80"/>
      <c r="I36" s="80"/>
      <c r="J36" s="80"/>
      <c r="K36" s="80"/>
      <c r="L36" s="80"/>
      <c r="M36" s="79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s="81" customFormat="1">
      <c r="A37" s="76"/>
      <c r="B37" s="97"/>
      <c r="C37" s="99"/>
      <c r="D37" s="79"/>
      <c r="E37" s="80"/>
      <c r="F37" s="80"/>
      <c r="G37" s="80"/>
      <c r="H37" s="80"/>
      <c r="I37" s="80"/>
      <c r="J37" s="80"/>
      <c r="K37" s="80"/>
      <c r="L37" s="80"/>
      <c r="M37" s="79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1:30" s="81" customFormat="1">
      <c r="A38" s="85" t="s">
        <v>28</v>
      </c>
      <c r="B38" s="100" t="s">
        <v>29</v>
      </c>
      <c r="C38" s="101"/>
      <c r="D38" s="79"/>
      <c r="E38" s="80"/>
      <c r="F38" s="80"/>
      <c r="G38" s="80"/>
      <c r="H38" s="80"/>
      <c r="I38" s="80"/>
      <c r="J38" s="80"/>
      <c r="K38" s="80"/>
      <c r="L38" s="80"/>
      <c r="M38" s="79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1:30" s="81" customFormat="1">
      <c r="A39" s="102"/>
      <c r="B39" s="97"/>
      <c r="C39" s="103"/>
      <c r="D39" s="79"/>
      <c r="E39" s="80"/>
      <c r="F39" s="80"/>
      <c r="G39" s="80"/>
      <c r="H39" s="80"/>
      <c r="I39" s="80"/>
      <c r="J39" s="80"/>
      <c r="K39" s="80"/>
      <c r="L39" s="80"/>
      <c r="M39" s="79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s="81" customFormat="1">
      <c r="A40" s="102" t="s">
        <v>30</v>
      </c>
      <c r="B40" s="97" t="s">
        <v>440</v>
      </c>
      <c r="C40" s="101"/>
      <c r="D40" s="79"/>
      <c r="E40" s="80"/>
      <c r="F40" s="80"/>
      <c r="G40" s="80"/>
      <c r="H40" s="80"/>
      <c r="I40" s="80"/>
      <c r="J40" s="80"/>
      <c r="K40" s="80"/>
      <c r="L40" s="80"/>
      <c r="M40" s="79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s="81" customFormat="1">
      <c r="A41" s="102"/>
      <c r="B41" s="97" t="s">
        <v>32</v>
      </c>
      <c r="C41" s="101"/>
      <c r="D41" s="79"/>
      <c r="E41" s="80"/>
      <c r="F41" s="80"/>
      <c r="G41" s="80"/>
      <c r="H41" s="80"/>
      <c r="I41" s="80"/>
      <c r="J41" s="80"/>
      <c r="K41" s="80"/>
      <c r="L41" s="80"/>
      <c r="M41" s="79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s="81" customFormat="1">
      <c r="A42" s="104" t="s">
        <v>33</v>
      </c>
      <c r="B42" s="97"/>
      <c r="C42" s="105"/>
      <c r="D42" s="79"/>
      <c r="E42" s="80"/>
      <c r="F42" s="80"/>
      <c r="G42" s="80"/>
      <c r="H42" s="80"/>
      <c r="I42" s="80"/>
      <c r="J42" s="80"/>
      <c r="K42" s="80"/>
      <c r="L42" s="80"/>
      <c r="M42" s="79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s="81" customFormat="1">
      <c r="A43" s="9" t="s">
        <v>34</v>
      </c>
      <c r="B43" s="97"/>
      <c r="C43" s="98"/>
      <c r="D43" s="79"/>
      <c r="E43" s="80"/>
      <c r="F43" s="80"/>
      <c r="G43" s="80"/>
      <c r="H43" s="80"/>
      <c r="I43" s="80"/>
      <c r="J43" s="80"/>
      <c r="K43" s="80"/>
      <c r="L43" s="80"/>
      <c r="M43" s="79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1:30" s="81" customFormat="1">
      <c r="A44" s="9"/>
      <c r="B44" s="97"/>
      <c r="C44" s="98"/>
      <c r="D44" s="79"/>
      <c r="E44" s="80"/>
      <c r="F44" s="80"/>
      <c r="G44" s="80"/>
      <c r="H44" s="80"/>
      <c r="I44" s="80"/>
      <c r="J44" s="80"/>
      <c r="K44" s="80"/>
      <c r="L44" s="80"/>
      <c r="M44" s="79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1:30" s="81" customFormat="1">
      <c r="A45" s="85" t="s">
        <v>35</v>
      </c>
      <c r="B45" s="86"/>
      <c r="C45" s="87"/>
      <c r="D45" s="79"/>
      <c r="E45" s="80"/>
      <c r="F45" s="80"/>
      <c r="G45" s="80"/>
      <c r="H45" s="80"/>
      <c r="I45" s="80"/>
      <c r="J45" s="80"/>
      <c r="K45" s="80"/>
      <c r="L45" s="80"/>
      <c r="M45" s="79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s="81" customFormat="1">
      <c r="A46" s="85" t="s">
        <v>36</v>
      </c>
      <c r="B46" s="97"/>
      <c r="C46" s="84"/>
      <c r="D46" s="79"/>
      <c r="E46" s="80"/>
      <c r="F46" s="80"/>
      <c r="G46" s="80"/>
      <c r="H46" s="80"/>
      <c r="I46" s="80"/>
      <c r="J46" s="80"/>
      <c r="K46" s="80"/>
      <c r="L46" s="80"/>
      <c r="M46" s="79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1:30" s="81" customFormat="1">
      <c r="A47" s="85" t="s">
        <v>37</v>
      </c>
      <c r="B47" s="97"/>
      <c r="C47" s="84"/>
      <c r="D47" s="79"/>
      <c r="E47" s="80"/>
      <c r="F47" s="80"/>
      <c r="G47" s="80"/>
      <c r="H47" s="80"/>
      <c r="I47" s="80"/>
      <c r="J47" s="80"/>
      <c r="K47" s="80"/>
      <c r="L47" s="80"/>
      <c r="M47" s="79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1:30" ht="12" customHeight="1">
      <c r="B48" s="18"/>
      <c r="C48" s="18"/>
      <c r="D48" s="18"/>
      <c r="P48" s="20"/>
    </row>
    <row r="49" spans="1:82" ht="25.5">
      <c r="A49" s="64" t="s">
        <v>38</v>
      </c>
      <c r="B49" s="64" t="s">
        <v>39</v>
      </c>
      <c r="C49" s="64" t="s">
        <v>441</v>
      </c>
      <c r="D49" s="59" t="s">
        <v>41</v>
      </c>
      <c r="E49" s="64" t="s">
        <v>42</v>
      </c>
      <c r="F49" s="64" t="s">
        <v>271</v>
      </c>
      <c r="G49" s="64" t="s">
        <v>47</v>
      </c>
      <c r="H49" s="64" t="s">
        <v>48</v>
      </c>
      <c r="I49" s="66" t="s">
        <v>376</v>
      </c>
      <c r="J49" s="66" t="s">
        <v>358</v>
      </c>
      <c r="K49" s="66" t="s">
        <v>359</v>
      </c>
      <c r="L49" s="66" t="s">
        <v>360</v>
      </c>
      <c r="M49" s="66" t="s">
        <v>361</v>
      </c>
      <c r="N49" s="66" t="s">
        <v>442</v>
      </c>
      <c r="P49"/>
      <c r="Q49" s="75"/>
    </row>
    <row r="50" spans="1:82" ht="12.75" customHeight="1">
      <c r="A50" s="52" t="s">
        <v>443</v>
      </c>
      <c r="B50" s="56" t="s">
        <v>444</v>
      </c>
      <c r="C50" s="1" t="s">
        <v>445</v>
      </c>
      <c r="D50" s="26" t="s">
        <v>275</v>
      </c>
      <c r="E50" s="73">
        <v>8990</v>
      </c>
      <c r="F50" s="73">
        <f>E50*0.7</f>
        <v>6293</v>
      </c>
      <c r="G50" s="12">
        <f>SUM(E50*H50)</f>
        <v>0</v>
      </c>
      <c r="H50" s="40">
        <f>SUM(I50:N50)</f>
        <v>0</v>
      </c>
      <c r="I50" s="28"/>
      <c r="J50" s="28"/>
      <c r="K50" s="28"/>
      <c r="L50" s="28"/>
      <c r="M50" s="28"/>
      <c r="N50" s="55"/>
    </row>
    <row r="51" spans="1:82" ht="12.75" customHeight="1">
      <c r="A51" s="52" t="s">
        <v>446</v>
      </c>
      <c r="B51" s="56" t="s">
        <v>447</v>
      </c>
      <c r="C51" s="1" t="s">
        <v>448</v>
      </c>
      <c r="D51" s="26" t="s">
        <v>275</v>
      </c>
      <c r="E51" s="73">
        <v>12990</v>
      </c>
      <c r="F51" s="73">
        <f t="shared" ref="F51:F59" si="0">E51*0.7</f>
        <v>9093</v>
      </c>
      <c r="G51" s="12">
        <f t="shared" ref="G51:G66" si="1">SUM(E51*H51)</f>
        <v>0</v>
      </c>
      <c r="H51" s="40">
        <f>SUM(I51:N51)</f>
        <v>0</v>
      </c>
      <c r="I51" s="55"/>
      <c r="J51" s="28"/>
      <c r="K51" s="28"/>
      <c r="L51" s="28"/>
      <c r="M51" s="28"/>
      <c r="N51" s="28"/>
    </row>
    <row r="52" spans="1:82" ht="12.75" customHeight="1">
      <c r="A52" s="52" t="s">
        <v>449</v>
      </c>
      <c r="B52" s="56" t="s">
        <v>450</v>
      </c>
      <c r="C52" s="1" t="s">
        <v>451</v>
      </c>
      <c r="D52" s="26" t="s">
        <v>275</v>
      </c>
      <c r="E52" s="73">
        <v>4990</v>
      </c>
      <c r="F52" s="73">
        <f t="shared" si="0"/>
        <v>3493</v>
      </c>
      <c r="G52" s="12">
        <f t="shared" si="1"/>
        <v>0</v>
      </c>
      <c r="H52" s="40">
        <f>SUM(I52:N52)</f>
        <v>0</v>
      </c>
      <c r="I52" s="55"/>
      <c r="J52" s="28"/>
      <c r="K52" s="28"/>
      <c r="L52" s="28"/>
      <c r="M52" s="28"/>
      <c r="N52" s="28"/>
    </row>
    <row r="53" spans="1:82" ht="12.75" customHeight="1">
      <c r="A53" s="52" t="s">
        <v>452</v>
      </c>
      <c r="B53" s="56" t="s">
        <v>453</v>
      </c>
      <c r="C53" s="1" t="s">
        <v>454</v>
      </c>
      <c r="D53" s="26" t="s">
        <v>275</v>
      </c>
      <c r="E53" s="73">
        <v>6990</v>
      </c>
      <c r="F53" s="73">
        <f t="shared" si="0"/>
        <v>4893</v>
      </c>
      <c r="G53" s="12">
        <f t="shared" si="1"/>
        <v>0</v>
      </c>
      <c r="H53" s="40">
        <f>SUM(I53:N53)</f>
        <v>0</v>
      </c>
      <c r="I53" s="55"/>
      <c r="J53" s="28"/>
      <c r="K53" s="28"/>
      <c r="L53" s="35"/>
      <c r="M53" s="35"/>
      <c r="N53" s="35"/>
    </row>
    <row r="54" spans="1:82" ht="12.75" customHeight="1">
      <c r="A54" s="52" t="s">
        <v>455</v>
      </c>
      <c r="B54" s="56" t="s">
        <v>456</v>
      </c>
      <c r="C54" s="1" t="s">
        <v>457</v>
      </c>
      <c r="D54" s="26" t="s">
        <v>275</v>
      </c>
      <c r="E54" s="73">
        <v>8990</v>
      </c>
      <c r="F54" s="73">
        <f t="shared" si="0"/>
        <v>6293</v>
      </c>
      <c r="G54" s="12">
        <f t="shared" si="1"/>
        <v>0</v>
      </c>
      <c r="H54" s="40">
        <f>SUM(I54:N54)</f>
        <v>0</v>
      </c>
      <c r="I54" s="28"/>
      <c r="J54" s="28"/>
      <c r="K54" s="28"/>
      <c r="L54" s="35"/>
      <c r="M54" s="35"/>
      <c r="N54" s="55"/>
    </row>
    <row r="55" spans="1:82" ht="25.5">
      <c r="A55" s="72" t="s">
        <v>38</v>
      </c>
      <c r="B55" s="72" t="s">
        <v>39</v>
      </c>
      <c r="C55" s="72"/>
      <c r="D55" s="67" t="s">
        <v>41</v>
      </c>
      <c r="E55" s="72" t="s">
        <v>42</v>
      </c>
      <c r="F55" s="64" t="s">
        <v>271</v>
      </c>
      <c r="G55" s="72" t="s">
        <v>47</v>
      </c>
      <c r="H55" s="72" t="s">
        <v>48</v>
      </c>
      <c r="I55" s="68">
        <v>140</v>
      </c>
      <c r="J55" s="68">
        <v>150</v>
      </c>
      <c r="K55" s="68">
        <v>160</v>
      </c>
      <c r="L55" s="74"/>
      <c r="M55" s="74"/>
      <c r="N55" s="74"/>
      <c r="P55"/>
    </row>
    <row r="56" spans="1:82" ht="12.75" customHeight="1">
      <c r="A56" s="52" t="s">
        <v>458</v>
      </c>
      <c r="B56" s="56" t="s">
        <v>459</v>
      </c>
      <c r="C56" s="1" t="s">
        <v>460</v>
      </c>
      <c r="D56" s="26" t="s">
        <v>275</v>
      </c>
      <c r="E56" s="73">
        <v>10990</v>
      </c>
      <c r="F56" s="73">
        <f t="shared" si="0"/>
        <v>7692.9999999999991</v>
      </c>
      <c r="G56" s="12">
        <f t="shared" si="1"/>
        <v>0</v>
      </c>
      <c r="H56" s="40">
        <f>SUM(I56:K56)</f>
        <v>0</v>
      </c>
      <c r="I56" s="28"/>
      <c r="J56" s="28"/>
      <c r="K56" s="28"/>
      <c r="L56" s="20"/>
      <c r="M56" s="20"/>
      <c r="N56" s="20"/>
    </row>
    <row r="57" spans="1:82" ht="25.5">
      <c r="A57" s="64" t="s">
        <v>38</v>
      </c>
      <c r="B57" s="64" t="s">
        <v>39</v>
      </c>
      <c r="C57" s="64"/>
      <c r="D57" s="59" t="s">
        <v>41</v>
      </c>
      <c r="E57" s="64" t="s">
        <v>42</v>
      </c>
      <c r="F57" s="64" t="s">
        <v>271</v>
      </c>
      <c r="G57" s="64" t="s">
        <v>47</v>
      </c>
      <c r="H57" s="64" t="s">
        <v>48</v>
      </c>
      <c r="I57" s="66" t="s">
        <v>461</v>
      </c>
      <c r="J57" s="66" t="s">
        <v>376</v>
      </c>
      <c r="K57" s="74"/>
      <c r="L57" s="74"/>
      <c r="M57" s="74"/>
      <c r="N57" s="74"/>
      <c r="P57"/>
    </row>
    <row r="58" spans="1:82" ht="12.75" customHeight="1">
      <c r="A58" s="52" t="s">
        <v>462</v>
      </c>
      <c r="B58" s="56" t="s">
        <v>463</v>
      </c>
      <c r="C58" s="1" t="s">
        <v>464</v>
      </c>
      <c r="D58" s="26" t="s">
        <v>275</v>
      </c>
      <c r="E58" s="73">
        <v>4990</v>
      </c>
      <c r="F58" s="73">
        <f t="shared" si="0"/>
        <v>3493</v>
      </c>
      <c r="G58" s="12">
        <f t="shared" si="1"/>
        <v>0</v>
      </c>
      <c r="H58" s="40">
        <f>SUM(I58:J58)</f>
        <v>0</v>
      </c>
      <c r="I58" s="28"/>
      <c r="J58" s="28"/>
    </row>
    <row r="59" spans="1:82" ht="12.75" customHeight="1">
      <c r="A59" s="52" t="s">
        <v>465</v>
      </c>
      <c r="B59" s="56" t="s">
        <v>466</v>
      </c>
      <c r="C59" s="1" t="s">
        <v>467</v>
      </c>
      <c r="D59" s="26" t="s">
        <v>275</v>
      </c>
      <c r="E59" s="73">
        <v>6990</v>
      </c>
      <c r="F59" s="73">
        <f t="shared" si="0"/>
        <v>4893</v>
      </c>
      <c r="G59" s="12">
        <f t="shared" si="1"/>
        <v>0</v>
      </c>
      <c r="H59" s="40">
        <f>SUM(I59:J59)</f>
        <v>0</v>
      </c>
      <c r="I59" s="28"/>
      <c r="J59" s="28"/>
    </row>
    <row r="60" spans="1:82" s="108" customFormat="1" ht="24" customHeight="1">
      <c r="A60" s="109" t="s">
        <v>38</v>
      </c>
      <c r="B60" s="110" t="s">
        <v>39</v>
      </c>
      <c r="C60" s="111" t="s">
        <v>468</v>
      </c>
      <c r="D60" s="110" t="s">
        <v>469</v>
      </c>
      <c r="E60" s="112" t="s">
        <v>42</v>
      </c>
      <c r="F60" s="113" t="s">
        <v>271</v>
      </c>
      <c r="G60" s="112" t="s">
        <v>47</v>
      </c>
      <c r="H60" s="112" t="s">
        <v>48</v>
      </c>
      <c r="I60" s="114" t="s">
        <v>376</v>
      </c>
      <c r="J60" s="114" t="s">
        <v>358</v>
      </c>
      <c r="K60" s="114" t="s">
        <v>359</v>
      </c>
      <c r="L60" s="114" t="s">
        <v>360</v>
      </c>
      <c r="M60" s="115" t="s">
        <v>361</v>
      </c>
      <c r="N60" s="114" t="s">
        <v>442</v>
      </c>
      <c r="O60" s="106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</row>
    <row r="61" spans="1:82" s="9" customFormat="1">
      <c r="A61" s="116" t="s">
        <v>470</v>
      </c>
      <c r="B61" s="117" t="s">
        <v>471</v>
      </c>
      <c r="C61" s="117" t="s">
        <v>472</v>
      </c>
      <c r="D61" s="118" t="s">
        <v>473</v>
      </c>
      <c r="E61" s="119">
        <v>3590</v>
      </c>
      <c r="F61" s="119">
        <f t="shared" ref="F61:F66" si="2">E61*0.7</f>
        <v>2513</v>
      </c>
      <c r="G61" s="12">
        <f t="shared" si="1"/>
        <v>0</v>
      </c>
      <c r="H61" s="120">
        <f t="shared" ref="H61:H66" si="3">SUM(I61:N61)</f>
        <v>0</v>
      </c>
      <c r="I61" s="121"/>
      <c r="J61" s="121"/>
      <c r="K61" s="121"/>
      <c r="L61" s="121"/>
      <c r="M61" s="121"/>
      <c r="N61" s="121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</row>
    <row r="62" spans="1:82" s="9" customFormat="1">
      <c r="A62" s="116" t="s">
        <v>474</v>
      </c>
      <c r="B62" s="117" t="s">
        <v>471</v>
      </c>
      <c r="C62" s="117" t="s">
        <v>472</v>
      </c>
      <c r="D62" s="118" t="s">
        <v>475</v>
      </c>
      <c r="E62" s="119">
        <v>3590</v>
      </c>
      <c r="F62" s="119">
        <f t="shared" si="2"/>
        <v>2513</v>
      </c>
      <c r="G62" s="12">
        <f t="shared" si="1"/>
        <v>0</v>
      </c>
      <c r="H62" s="120">
        <f t="shared" si="3"/>
        <v>0</v>
      </c>
      <c r="I62" s="121"/>
      <c r="J62" s="121"/>
      <c r="K62" s="121"/>
      <c r="L62" s="121"/>
      <c r="M62" s="121"/>
      <c r="N62" s="121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</row>
    <row r="63" spans="1:82" s="9" customFormat="1">
      <c r="A63" s="116" t="s">
        <v>476</v>
      </c>
      <c r="B63" s="117" t="s">
        <v>477</v>
      </c>
      <c r="C63" s="117" t="s">
        <v>478</v>
      </c>
      <c r="D63" s="118" t="s">
        <v>473</v>
      </c>
      <c r="E63" s="119">
        <v>3590</v>
      </c>
      <c r="F63" s="119">
        <f t="shared" si="2"/>
        <v>2513</v>
      </c>
      <c r="G63" s="12">
        <f t="shared" si="1"/>
        <v>0</v>
      </c>
      <c r="H63" s="120">
        <f t="shared" si="3"/>
        <v>0</v>
      </c>
      <c r="I63" s="121"/>
      <c r="J63" s="121"/>
      <c r="K63" s="121"/>
      <c r="L63" s="121"/>
      <c r="M63" s="121"/>
      <c r="N63" s="121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</row>
    <row r="64" spans="1:82" s="9" customFormat="1">
      <c r="A64" s="116" t="s">
        <v>479</v>
      </c>
      <c r="B64" s="117" t="s">
        <v>480</v>
      </c>
      <c r="C64" s="117" t="s">
        <v>481</v>
      </c>
      <c r="D64" s="118" t="s">
        <v>473</v>
      </c>
      <c r="E64" s="119">
        <v>2990</v>
      </c>
      <c r="F64" s="119">
        <f t="shared" si="2"/>
        <v>2093</v>
      </c>
      <c r="G64" s="12">
        <f t="shared" si="1"/>
        <v>0</v>
      </c>
      <c r="H64" s="120">
        <f t="shared" si="3"/>
        <v>0</v>
      </c>
      <c r="I64" s="121"/>
      <c r="J64" s="121"/>
      <c r="K64" s="121"/>
      <c r="L64" s="121"/>
      <c r="M64" s="121"/>
      <c r="N64" s="121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</row>
    <row r="65" spans="1:82" s="9" customFormat="1">
      <c r="A65" s="116" t="s">
        <v>482</v>
      </c>
      <c r="B65" s="117" t="s">
        <v>480</v>
      </c>
      <c r="C65" s="117" t="s">
        <v>481</v>
      </c>
      <c r="D65" s="118" t="s">
        <v>475</v>
      </c>
      <c r="E65" s="119">
        <v>2990</v>
      </c>
      <c r="F65" s="119">
        <f t="shared" si="2"/>
        <v>2093</v>
      </c>
      <c r="G65" s="12">
        <f t="shared" si="1"/>
        <v>0</v>
      </c>
      <c r="H65" s="120">
        <f t="shared" si="3"/>
        <v>0</v>
      </c>
      <c r="I65" s="121"/>
      <c r="J65" s="121"/>
      <c r="K65" s="121"/>
      <c r="L65" s="121"/>
      <c r="M65" s="121"/>
      <c r="N65" s="121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</row>
    <row r="66" spans="1:82" s="9" customFormat="1">
      <c r="A66" s="116" t="s">
        <v>483</v>
      </c>
      <c r="B66" s="117" t="s">
        <v>480</v>
      </c>
      <c r="C66" s="117" t="s">
        <v>481</v>
      </c>
      <c r="D66" s="118" t="s">
        <v>484</v>
      </c>
      <c r="E66" s="119">
        <v>2990</v>
      </c>
      <c r="F66" s="119">
        <f t="shared" si="2"/>
        <v>2093</v>
      </c>
      <c r="G66" s="12">
        <f t="shared" si="1"/>
        <v>0</v>
      </c>
      <c r="H66" s="120">
        <f t="shared" si="3"/>
        <v>0</v>
      </c>
      <c r="I66" s="121"/>
      <c r="J66" s="121"/>
      <c r="K66" s="121"/>
      <c r="L66" s="121"/>
      <c r="M66" s="121"/>
      <c r="N66" s="121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</row>
    <row r="67" spans="1:82" s="36" customFormat="1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82" ht="12.75" customHeight="1"/>
    <row r="69" spans="1:82" ht="12.75" customHeight="1">
      <c r="H69" s="16">
        <f>SUM(H50:H66)</f>
        <v>0</v>
      </c>
      <c r="I69" s="123" t="s">
        <v>48</v>
      </c>
      <c r="J69" s="124"/>
      <c r="K69" s="125"/>
    </row>
    <row r="70" spans="1:82" ht="12.75" customHeight="1"/>
    <row r="71" spans="1:82" ht="12.75" customHeight="1"/>
    <row r="72" spans="1:82" ht="12.75" customHeight="1"/>
    <row r="73" spans="1:82" ht="12.75" customHeight="1"/>
    <row r="74" spans="1:82" ht="12.75" customHeight="1"/>
    <row r="75" spans="1:82" ht="12.75" customHeight="1"/>
    <row r="76" spans="1:82" ht="12.75" customHeight="1"/>
    <row r="77" spans="1:82" ht="12.75" customHeight="1"/>
    <row r="78" spans="1:82" ht="12.75" customHeight="1"/>
    <row r="79" spans="1:82" ht="12.75" customHeight="1"/>
    <row r="80" spans="1:8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</sheetData>
  <mergeCells count="1">
    <mergeCell ref="I69:K69"/>
  </mergeCells>
  <pageMargins left="0.59055118110236227" right="0.39370078740157483" top="0.59055118110236227" bottom="0.3937007874015748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privat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Otas</dc:creator>
  <cp:keywords/>
  <dc:description/>
  <cp:lastModifiedBy>X</cp:lastModifiedBy>
  <cp:revision/>
  <dcterms:created xsi:type="dcterms:W3CDTF">2008-02-05T09:38:45Z</dcterms:created>
  <dcterms:modified xsi:type="dcterms:W3CDTF">2017-03-21T12:37:45Z</dcterms:modified>
  <cp:category/>
  <cp:contentStatus/>
</cp:coreProperties>
</file>